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C:\Users\PLY\Desktop\DOMAINES\Perrine\GASPI\SPEC\Rédaction SPEC\Documents pour consultation finale\FINAL\"/>
    </mc:Choice>
  </mc:AlternateContent>
  <bookViews>
    <workbookView xWindow="0" yWindow="0" windowWidth="20490" windowHeight="7620" tabRatio="794" firstSheet="5" activeTab="5"/>
  </bookViews>
  <sheets>
    <sheet name="Sommaire" sheetId="20" r:id="rId1"/>
    <sheet name="1-Informations Candidat" sheetId="1" r:id="rId2"/>
    <sheet name="2-Annexe Eligibilité groupe" sheetId="2" state="hidden" r:id="rId3"/>
    <sheet name="2-Plan d'audit OC" sheetId="19" r:id="rId4"/>
    <sheet name="3-PV clôture OC" sheetId="18" r:id="rId5"/>
    <sheet name="4-Initial - Synthèse &amp; Notation" sheetId="3" r:id="rId6"/>
    <sheet name="4.1-Initial - Non-conformités" sheetId="13" r:id="rId7"/>
    <sheet name="4.1.1-Rapport NC" sheetId="16" r:id="rId8"/>
    <sheet name="4.2-Initial - DA transversal" sheetId="15" r:id="rId9"/>
    <sheet name="4.3-Initial - DA1" sheetId="4" r:id="rId10"/>
    <sheet name="4.4-Initial - DA2" sheetId="5" r:id="rId11"/>
    <sheet name="4.5-Initial - DA3" sheetId="6" r:id="rId12"/>
    <sheet name="5-Suivi - Synthèse &amp; Notation" sheetId="22" r:id="rId13"/>
    <sheet name="5.1-Suivi - Non-conformités" sheetId="23" r:id="rId14"/>
    <sheet name="6-Durées d'audit" sheetId="14" r:id="rId15"/>
    <sheet name="7-Contrôle usage marque" sheetId="24" r:id="rId16"/>
    <sheet name="Data" sheetId="11" state="hidden" r:id="rId17"/>
    <sheet name="7-Durée GMS, métiers de bouche" sheetId="7" state="hidden" r:id="rId18"/>
    <sheet name="8-Durée Grossistes" sheetId="8" state="hidden" r:id="rId19"/>
    <sheet name="9-Durée Siège" sheetId="9" state="hidden" r:id="rId20"/>
    <sheet name="Contrôle Résultat" sheetId="12" state="hidden" r:id="rId21"/>
  </sheets>
  <definedNames>
    <definedName name="_xlnm.Print_Area" localSheetId="15">'7-Contrôle usage marque'!$A$1:$H$12</definedName>
  </definedNames>
  <calcPr calcId="152511"/>
</workbook>
</file>

<file path=xl/calcChain.xml><?xml version="1.0" encoding="utf-8"?>
<calcChain xmlns="http://schemas.openxmlformats.org/spreadsheetml/2006/main">
  <c r="H8" i="6" l="1"/>
  <c r="G7" i="3" l="1"/>
  <c r="O17" i="15"/>
  <c r="G31" i="3" l="1"/>
  <c r="G30" i="3"/>
  <c r="G29" i="3"/>
  <c r="G28" i="3"/>
  <c r="G27" i="3"/>
  <c r="G26" i="3"/>
  <c r="G23" i="3"/>
  <c r="G22" i="3"/>
  <c r="G21" i="3"/>
  <c r="G20" i="3"/>
  <c r="G19" i="3"/>
  <c r="G18" i="3"/>
  <c r="G15" i="3"/>
  <c r="G14" i="3"/>
  <c r="G13" i="3"/>
  <c r="G12" i="3"/>
  <c r="G11" i="3"/>
  <c r="G10" i="3"/>
  <c r="G6" i="3"/>
  <c r="G5" i="3"/>
  <c r="G4" i="3"/>
  <c r="D6" i="3" l="1"/>
  <c r="S18" i="15"/>
  <c r="R18" i="15"/>
  <c r="Q18" i="15"/>
  <c r="O18" i="15"/>
  <c r="S17" i="15"/>
  <c r="R17" i="15"/>
  <c r="Q17" i="15"/>
  <c r="P17" i="15"/>
  <c r="P18" i="15"/>
  <c r="V12" i="15" l="1"/>
  <c r="B4" i="15" l="1"/>
  <c r="B7" i="15" l="1"/>
  <c r="C4" i="15" l="1"/>
  <c r="D7" i="15" l="1"/>
  <c r="C7" i="15"/>
  <c r="D4" i="15"/>
  <c r="H16" i="6" l="1"/>
  <c r="D5" i="3" l="1"/>
  <c r="D4" i="3" l="1"/>
  <c r="D7" i="3" s="1"/>
  <c r="H24" i="6" l="1"/>
  <c r="H20" i="6"/>
  <c r="D29" i="3" s="1"/>
  <c r="H4" i="6"/>
  <c r="H27" i="5"/>
  <c r="H24" i="5"/>
  <c r="H19" i="5"/>
  <c r="H11" i="5"/>
  <c r="H4" i="5"/>
  <c r="H37" i="4"/>
  <c r="H32" i="4"/>
  <c r="H23" i="4"/>
  <c r="H11" i="4"/>
  <c r="H4" i="4"/>
  <c r="B43" i="14" l="1"/>
  <c r="D30" i="3" l="1"/>
  <c r="D28" i="3"/>
  <c r="D27" i="3"/>
  <c r="D26" i="3"/>
  <c r="D31" i="3" s="1"/>
  <c r="D22" i="3"/>
  <c r="D21" i="3"/>
  <c r="D20" i="3"/>
  <c r="D19" i="3"/>
  <c r="D18" i="3"/>
  <c r="D14" i="3"/>
  <c r="D13" i="3"/>
  <c r="D12" i="3"/>
  <c r="D11" i="3"/>
  <c r="D10" i="3"/>
  <c r="D23" i="3" l="1"/>
  <c r="D15" i="3"/>
  <c r="D34" i="3" l="1"/>
  <c r="C19" i="11"/>
  <c r="D19" i="11" s="1"/>
  <c r="C18" i="11"/>
  <c r="D18" i="11" s="1"/>
  <c r="C17" i="11"/>
  <c r="D17" i="11" s="1"/>
  <c r="C16" i="11"/>
  <c r="D16" i="11" s="1"/>
  <c r="C15" i="11"/>
  <c r="D15" i="11" s="1"/>
  <c r="C14" i="11"/>
  <c r="D14" i="11" s="1"/>
  <c r="C13" i="11"/>
  <c r="D13" i="11" s="1"/>
  <c r="C12" i="11"/>
  <c r="D12" i="11" s="1"/>
  <c r="C11" i="11"/>
  <c r="D11" i="11" s="1"/>
  <c r="C10" i="11"/>
  <c r="D10" i="11" s="1"/>
  <c r="C9" i="11"/>
  <c r="D9" i="11" s="1"/>
  <c r="C8" i="11"/>
  <c r="D8" i="11" s="1"/>
  <c r="C7" i="11"/>
  <c r="D7" i="11" s="1"/>
  <c r="C6" i="11"/>
  <c r="D6" i="11" s="1"/>
  <c r="C5" i="11"/>
  <c r="D5" i="11" s="1"/>
  <c r="C4" i="11"/>
  <c r="D4" i="11" s="1"/>
  <c r="C3" i="11"/>
  <c r="D3" i="11" s="1"/>
  <c r="C2" i="11"/>
  <c r="D2" i="11" s="1"/>
  <c r="B21" i="8"/>
  <c r="D21" i="7"/>
  <c r="C21" i="7"/>
  <c r="B21" i="7"/>
  <c r="E9" i="11" l="1"/>
  <c r="G13" i="12" s="1"/>
  <c r="E7" i="11"/>
  <c r="G11" i="12" s="1"/>
  <c r="E12" i="11"/>
  <c r="E18" i="11"/>
  <c r="E4" i="11"/>
  <c r="C8" i="12" s="1"/>
  <c r="E2" i="11"/>
  <c r="E5" i="11"/>
  <c r="G9" i="12" s="1"/>
  <c r="E11" i="11"/>
  <c r="E15" i="12" s="1"/>
  <c r="E8" i="11"/>
  <c r="E12" i="12" s="1"/>
  <c r="E10" i="11"/>
  <c r="E14" i="12" s="1"/>
  <c r="E14" i="11"/>
  <c r="E16" i="11"/>
  <c r="E13" i="11"/>
  <c r="E15" i="11"/>
  <c r="E17" i="11"/>
  <c r="E19" i="11"/>
  <c r="E3" i="11"/>
  <c r="E6" i="11"/>
  <c r="G6" i="12" l="1"/>
  <c r="I4" i="6"/>
  <c r="I11" i="5"/>
  <c r="I11" i="4"/>
  <c r="F13" i="12"/>
  <c r="C13" i="12"/>
  <c r="E13" i="12"/>
  <c r="D13" i="12"/>
  <c r="C11" i="12"/>
  <c r="F9" i="12"/>
  <c r="I4" i="5"/>
  <c r="C9" i="12"/>
  <c r="D9" i="12"/>
  <c r="I19" i="5"/>
  <c r="I32" i="4"/>
  <c r="G8" i="12"/>
  <c r="F11" i="12"/>
  <c r="I20" i="6"/>
  <c r="I27" i="5"/>
  <c r="C7" i="12"/>
  <c r="E11" i="12"/>
  <c r="G14" i="12"/>
  <c r="D7" i="12"/>
  <c r="D11" i="12"/>
  <c r="E9" i="12"/>
  <c r="D14" i="12"/>
  <c r="G12" i="12"/>
  <c r="F7" i="12"/>
  <c r="E7" i="12"/>
  <c r="F12" i="12"/>
  <c r="I8" i="6"/>
  <c r="D8" i="12"/>
  <c r="D12" i="12"/>
  <c r="C15" i="12"/>
  <c r="G7" i="12"/>
  <c r="C12" i="12"/>
  <c r="E6" i="12"/>
  <c r="F6" i="12"/>
  <c r="I4" i="4"/>
  <c r="D6" i="12"/>
  <c r="C6" i="12"/>
  <c r="F14" i="12"/>
  <c r="E8" i="12"/>
  <c r="I16" i="6"/>
  <c r="F8" i="12"/>
  <c r="I23" i="4"/>
  <c r="G15" i="12"/>
  <c r="D15" i="12"/>
  <c r="F15" i="12"/>
  <c r="C14" i="12"/>
  <c r="E10" i="12"/>
  <c r="F10" i="12"/>
  <c r="I24" i="5"/>
  <c r="D10" i="12"/>
  <c r="I24" i="6"/>
  <c r="G10" i="12"/>
  <c r="C10" i="12"/>
  <c r="I37" i="4"/>
</calcChain>
</file>

<file path=xl/sharedStrings.xml><?xml version="1.0" encoding="utf-8"?>
<sst xmlns="http://schemas.openxmlformats.org/spreadsheetml/2006/main" count="1321" uniqueCount="676">
  <si>
    <t>Grossistes</t>
  </si>
  <si>
    <t xml:space="preserve">1.1 Construire et adapter sa politique commerciale </t>
  </si>
  <si>
    <t>x</t>
  </si>
  <si>
    <t>1.2 Améliorer la gestion des commandes et des stocks</t>
  </si>
  <si>
    <t>1.3 Intégrer le gaspillage alimentaire dans les relations avec les fournisseurs (producteurs, transporteurs et logisticiens)</t>
  </si>
  <si>
    <t>1.4 Sensibiliser et former le personnel aux bonnes pratiques anti-gaspi liées aux appro/achat</t>
  </si>
  <si>
    <t>2.1. Sensibiliser et former le personnel aux bonnes pratiques anti-gaspi liées à la commercialisation</t>
  </si>
  <si>
    <t xml:space="preserve">
3.1 Promouvoir une optimisation du don comme solution de gestion de ses invendus</t>
  </si>
  <si>
    <t>3.2. Veiller à la qualité des dons réalisés</t>
  </si>
  <si>
    <t>3.3  Sensibiliser et former le personnel aux bonnes pratiques anti-gaspi liées aux invendus et au don</t>
  </si>
  <si>
    <t>3.4 Valoriser vers l'alimentation animale</t>
  </si>
  <si>
    <t>Modalités d'audit</t>
  </si>
  <si>
    <t>Points de contrôle et modes de preuves (des exemples d’action)</t>
  </si>
  <si>
    <t>Piloter le nombre de références en fonction des invendus</t>
  </si>
  <si>
    <t>Vérification de la prise en compte des indicateurs pour les offres promo</t>
  </si>
  <si>
    <t>Avoir une politique de gestion de retours produits avec les fournisseurs</t>
  </si>
  <si>
    <t xml:space="preserve">Preuve d’un travail régulier avec les fournisseurs (mails…)
</t>
  </si>
  <si>
    <t>Présence de clauses contractuelles interdisant le retour produit</t>
  </si>
  <si>
    <t>*Vérification des critères pris en compte dans l'organisation logistique</t>
  </si>
  <si>
    <t xml:space="preserve">Mettre en place un système de monitoring des DLC et des DDM à toutes les étapes de la chaîne (entrepôt, point de vente)
</t>
  </si>
  <si>
    <t>Preuve d’un travail régulier avec les fournisseurs (mails…)</t>
  </si>
  <si>
    <t>Optimiser la gestion des dates avec les fournisseurs : cas particulier (allongement des DDM en cas de sur-stock ou de risque de GA sur un/plusieurs lots ; dérogation sur les contrats date si besoin) ou cas général (allongement des dates)</t>
  </si>
  <si>
    <r>
      <rPr>
        <sz val="10"/>
        <color indexed="8"/>
        <rFont val="Helvetica Neue"/>
      </rPr>
      <t xml:space="preserve">*Vérification de la prise en compte de l’aspect GA dans la politique de date avec les fournisseurs
</t>
    </r>
    <r>
      <rPr>
        <sz val="10"/>
        <color indexed="8"/>
        <rFont val="Helvetica Neue"/>
      </rPr>
      <t>*Intégration de pictogrammes anti-gaspi sur les étiquettes DDM (pour les distributeurs en ayant la capacité)</t>
    </r>
  </si>
  <si>
    <t>Optimiser les flux logistiques (livraison, retour produit) avec les fournisseurs</t>
  </si>
  <si>
    <t>*Vérification de la prise en compte de l’aspect GA dans les politiques contractuelles</t>
  </si>
  <si>
    <t>Décider de conditionnements adaptés aux situations (politique de commande) avec les fournisseurs</t>
  </si>
  <si>
    <t>Communiquer et/ou former ses fournisseurs sur les bonnes pratiques d’hygiène</t>
  </si>
  <si>
    <t>Mettre à disposition un outil pédagogique anti-gaspi axé sur les bonnes pratiques en appro/achat</t>
  </si>
  <si>
    <t>*Questionnement du personnel sur sa formation et évaluer sa robustesse
* Fourniture du support de formation
*Attestation sur l'honneur de formation du respo qualité</t>
  </si>
  <si>
    <t xml:space="preserve">Points de contrôle des exemples d’action </t>
  </si>
  <si>
    <t xml:space="preserve">2.1 Sensibiliser et former le personnel aux bonnes pratiques anti-gaspi liées à la commercialisation </t>
  </si>
  <si>
    <t>Mettre à disposition un outil pédagogique anti-gaspi axé sur les bonnes pratiques en commercialisation</t>
  </si>
  <si>
    <t>*Questionnement du personnel sur sa formation pour évaluer sa robustesse
(Méthode d'échantillonnage : une personne par activité)
*Liste d'émargement à comparer avec les personnes rencontrées en magasin 
*Parcours d'intégration détaillé fourni et précisant que l'info a été diffusée</t>
  </si>
  <si>
    <t>*Justifier de la présence d’une personne spécifiquement dédiée à ces questions (interne ou externe)
*Si prestation externe, vérification du contrat de prestation avec missions identifiées</t>
  </si>
  <si>
    <t>* Vérification du process mis en place en zone de stockage</t>
  </si>
  <si>
    <t>* Vérification de leur présence en réserve</t>
  </si>
  <si>
    <t xml:space="preserve">Mettre en place et optimiser les actions d'écoulement (ex : baisse de prix, stickage, etc)
</t>
  </si>
  <si>
    <t>Faire des lots anti-gaspi (en partenariat éventuel avec des applications de revente)</t>
  </si>
  <si>
    <t>Sensibiliser sur l'activité dans le magasin (consommation et abandon sur place)</t>
  </si>
  <si>
    <t>*Preuve de la mise en place d'un atelier de transformation
*Respect des règles d'hygiène inérantes</t>
  </si>
  <si>
    <t>3.3 Sensibiliser et former le personnel aux bonnes pratiques  anti-gaspi liées aux invendus et au don</t>
  </si>
  <si>
    <t>Mettre à disposition un outil pédagogique anti-gaspi axé sur les bonnes pratiques (liées au don, ou à d'autres types de valorisation si concerné)</t>
  </si>
  <si>
    <t xml:space="preserve"> Document écrit de la direction désignant une personne du magasin</t>
  </si>
  <si>
    <t>*Fourniture de la liste des récepteurs
*Vérification de la conformité réglementaire du magasin
*Vérification des documents de tracabilité
*Témoignage écrit des destinataires</t>
  </si>
  <si>
    <t>Présence des consignes de tri au niveau des zones de stockage</t>
  </si>
  <si>
    <t>GMS et Métiers de bouche</t>
  </si>
  <si>
    <t>Audit initial - "re-labellisation"</t>
  </si>
  <si>
    <t xml:space="preserve"> re-cotation</t>
  </si>
  <si>
    <r>
      <rPr>
        <b/>
        <sz val="11"/>
        <color indexed="8"/>
        <rFont val="Helvetica Neue"/>
      </rPr>
      <t>Tranche 1</t>
    </r>
    <r>
      <rPr>
        <sz val="10"/>
        <color indexed="8"/>
        <rFont val="Helvetica Neue"/>
      </rPr>
      <t xml:space="preserve">
</t>
    </r>
    <r>
      <rPr>
        <sz val="10"/>
        <color indexed="8"/>
        <rFont val="Helvetica Neue"/>
      </rPr>
      <t>Moins de 400m² (proxi)</t>
    </r>
  </si>
  <si>
    <t>Audit siège - nécessité d'avoir une homogénéité de fonctionnement (par marques / concepts)*</t>
  </si>
  <si>
    <r>
      <rPr>
        <b/>
        <sz val="11"/>
        <color indexed="8"/>
        <rFont val="Helvetica Neue"/>
      </rPr>
      <t>Tranche 2</t>
    </r>
    <r>
      <rPr>
        <sz val="10"/>
        <color indexed="8"/>
        <rFont val="Helvetica Neue"/>
      </rPr>
      <t xml:space="preserve">
</t>
    </r>
    <r>
      <rPr>
        <sz val="10"/>
        <color indexed="8"/>
        <rFont val="Helvetica Neue"/>
      </rPr>
      <t>Entre 400 et 2500 m² (super)</t>
    </r>
  </si>
  <si>
    <t>Toutes les infos sont auditables au niveau de l'établissement</t>
  </si>
  <si>
    <t>Trame de rapport : poser la question en GT : synthèse générale du niveau de maturité observé (vs le diag initial) puis liste des points forts et points à pérénniser par critères</t>
  </si>
  <si>
    <t>Auto-diag et candidature*</t>
  </si>
  <si>
    <t xml:space="preserve">Préparation de l'audit hors site </t>
  </si>
  <si>
    <t>audit siège</t>
  </si>
  <si>
    <t>NA</t>
  </si>
  <si>
    <t>0,5 à 1**</t>
  </si>
  <si>
    <t>Audit établissement sur site</t>
  </si>
  <si>
    <t>0,5 (4h si audit siège)</t>
  </si>
  <si>
    <t>1 (0,75 si audit siège)</t>
  </si>
  <si>
    <t>1,5 (1 jour si audit siège)</t>
  </si>
  <si>
    <t xml:space="preserve">Coordination </t>
  </si>
  <si>
    <t>Rapport et labellisation hors site</t>
  </si>
  <si>
    <t>TOTAL</t>
  </si>
  <si>
    <t>* à multiplier par schéma organisationnel (nb de critère et nb de magasin)</t>
  </si>
  <si>
    <t>Exemple : tranche 1 : 1 enseigne avec 10 établissements de tranche 1 = 10x1,5 + 0,5 jour</t>
  </si>
  <si>
    <t xml:space="preserve">Audits de suivis 1 et 2 - maintien du niveau obtenu </t>
  </si>
  <si>
    <t>maintien de la note sauf si KO non respecté</t>
  </si>
  <si>
    <r>
      <rPr>
        <b/>
        <sz val="11"/>
        <color indexed="8"/>
        <rFont val="Helvetica Neue"/>
      </rPr>
      <t>Tranche 1</t>
    </r>
    <r>
      <rPr>
        <sz val="10"/>
        <color indexed="8"/>
        <rFont val="Helvetica Neue"/>
      </rPr>
      <t xml:space="preserve">
</t>
    </r>
    <r>
      <rPr>
        <sz val="10"/>
        <color indexed="8"/>
        <rFont val="Helvetica Neue"/>
      </rPr>
      <t>Moins de 400m2 (proxi)</t>
    </r>
  </si>
  <si>
    <t>Auto-diag et candidature</t>
  </si>
  <si>
    <t xml:space="preserve">règles d'optimisation des durées d'audit établissement dans le cadre des activités centralisées au niveau de l'enseigne </t>
  </si>
  <si>
    <t xml:space="preserve">la durée de l'audit de l'établissement ne peut pas être réduite de plus de 50% </t>
  </si>
  <si>
    <t>la durée d'audit site peuvent être réduite de 30 ou 50 % en fonction de la centralisation des actions et des enregistrements / modes de preuve : DA 1 et DA3</t>
  </si>
  <si>
    <t>auto-diag et candidature :</t>
  </si>
  <si>
    <t>doit permettre d'identifier la part des critères à auditer au niveau de l'enseigne de celle à auditer au niveau de l'établissement</t>
  </si>
  <si>
    <t>le siège s'entend comme une unité homogène de centralisation, d'enregistrements, etc.</t>
  </si>
  <si>
    <t>on audite au niveau de magasin que ce qui est décidé au niveau de l'enseigne s'applique bien</t>
  </si>
  <si>
    <t>Tranche unique</t>
  </si>
  <si>
    <t>Exemple : 1 enseigne avec 10 établissements = 10x1 + 0,5 jour</t>
  </si>
  <si>
    <t>la durée d'audit site peut être réduite de 30 ou 50 % en fonction de la centralisation des actions et des enregistrements / modes de preuve (sur tous les DA)</t>
  </si>
  <si>
    <t>Audits initiaux et suivis</t>
  </si>
  <si>
    <t>Système Organisationnel 1</t>
  </si>
  <si>
    <t>Par système organisationnel supplémentaire</t>
  </si>
  <si>
    <t>total</t>
  </si>
  <si>
    <t xml:space="preserve">1 établissement tranche 1 avec moins de 5 critères siège : 1 jour + 1 jour </t>
  </si>
  <si>
    <t>&lt; 5 critères à auditer au siège</t>
  </si>
  <si>
    <t>5-6 critères à auditer au siège</t>
  </si>
  <si>
    <t>&gt; 6 critères à auditer au siège</t>
  </si>
  <si>
    <t>système organisationnel : nécessité d'avoir une homogénéité de fonctionnement (par marques / concepts)*</t>
  </si>
  <si>
    <t>Pièce à fournir</t>
  </si>
  <si>
    <t>on audite au niveau du magasin que ce qui est décidé au niveau de l'enseigne s'applique bien</t>
  </si>
  <si>
    <r>
      <rPr>
        <b/>
        <sz val="11"/>
        <color indexed="8"/>
        <rFont val="Helvetica Neue"/>
      </rPr>
      <t>Tranche 3</t>
    </r>
    <r>
      <rPr>
        <sz val="10"/>
        <color indexed="8"/>
        <rFont val="Helvetica Neue"/>
      </rPr>
      <t xml:space="preserve">
Au-delà de 2500 m² (hyper)</t>
    </r>
  </si>
  <si>
    <t xml:space="preserve">Adapter les commandes par l’analyse en amont de l'état des ventes et des stocks
</t>
  </si>
  <si>
    <t>Vérification de la prise en compte des besoins pour le choix des conditionnements</t>
  </si>
  <si>
    <t>Choisir les assortiments selon les lieux de vente/entrepôt donc selon la demande</t>
  </si>
  <si>
    <t>Vérification du suivi et prise en compte des indicateurs de vente dans la politique commerciale</t>
  </si>
  <si>
    <t>Ajuster la politique d'achat des offres saisonnières pour éviter le sur-stock en fin de saison</t>
  </si>
  <si>
    <t>Ligne</t>
  </si>
  <si>
    <t>Résultat</t>
  </si>
  <si>
    <t>Résultat ordonné</t>
  </si>
  <si>
    <t>Catégorie</t>
  </si>
  <si>
    <t>Critère</t>
  </si>
  <si>
    <t>Modalité d'audit DA1</t>
  </si>
  <si>
    <t>Modalité d'audit DA2</t>
  </si>
  <si>
    <t>Modalité d'audit DA3</t>
  </si>
  <si>
    <t>GMS</t>
  </si>
  <si>
    <t>Métiers de Bouche</t>
  </si>
  <si>
    <t>Métiers de bouche</t>
  </si>
  <si>
    <t>Résultats</t>
  </si>
  <si>
    <t>Catégories d'acteur</t>
  </si>
  <si>
    <t>GMS (établissement), Grossistes (siège)</t>
  </si>
  <si>
    <t>MB</t>
  </si>
  <si>
    <t>GMS (établissement + siège), Grossistes (établissement + siège), MB</t>
  </si>
  <si>
    <t>GMS (entrepôt), Grossistes (établissement + siège)</t>
  </si>
  <si>
    <t>Choisir des conditionnements adaptés (PCB pour GMS) ou détaillage en fonction de la demande</t>
  </si>
  <si>
    <t>GMS (siège), Grossistes (siège)</t>
  </si>
  <si>
    <t>GMS (siège), Grossistes (établissement + siège), MB</t>
  </si>
  <si>
    <t>Vérification du suivi de ses indicateurs de vente dans sa politique commerciale</t>
  </si>
  <si>
    <t>GMS (établissement), Grossistes (établissement + siège), MB</t>
  </si>
  <si>
    <t>GMS (entrepôt)</t>
  </si>
  <si>
    <t>GMS (entrepôt), Grossistes (siège)</t>
  </si>
  <si>
    <t>GMS (siège), Grossistes (établissement + siège)</t>
  </si>
  <si>
    <t>GMS (siège), Grossistes (siège), MB</t>
  </si>
  <si>
    <t>Organiser le stockage des marchandises et des produits finis selon la méthode du premier entré premier sorti</t>
  </si>
  <si>
    <t>GMS (siège)</t>
  </si>
  <si>
    <t>GMS (établissement + siège)? Grossistes (siège)</t>
  </si>
  <si>
    <t>*Questionnement du personnel sur sa formation</t>
  </si>
  <si>
    <t xml:space="preserve">Disposer de fiches recettes indiquant les quantités d'ingrédients à utiliser
</t>
  </si>
  <si>
    <t>GMS (établissement), Grossistes (établissement + siège)</t>
  </si>
  <si>
    <t>*Vérification d'un affichage visible
*Interview du personnel (ex : organisation d'un brief équipe régulier)</t>
  </si>
  <si>
    <t>GMS (établissement), Grossistes (établissement + siège) MB</t>
  </si>
  <si>
    <t>Vérification de l’existence des procédures et de leur connaissance par le personnel</t>
  </si>
  <si>
    <t>GMS (établissement), Grossistes (établissement), MB</t>
  </si>
  <si>
    <t xml:space="preserve">*Vérifier qu'une organisation spécifique est mise en place
</t>
  </si>
  <si>
    <t>GMS (établissement), Grossistes (établissement),  MB</t>
  </si>
  <si>
    <t>Veiller au balisage des palettes gerbées en réserve</t>
  </si>
  <si>
    <t>GMS (établissement)</t>
  </si>
  <si>
    <r>
      <t xml:space="preserve">Utiliser les aliments en fonction de leur date de péremption </t>
    </r>
    <r>
      <rPr>
        <sz val="12"/>
        <color indexed="8"/>
        <rFont val="Times"/>
      </rPr>
      <t xml:space="preserve">
</t>
    </r>
  </si>
  <si>
    <t xml:space="preserve">Utiliser des techniques pour conserver plus longtemps les préparations ou matières premières : cellules de refroidissement, de surgélation, mise sous-vide, etc 
</t>
  </si>
  <si>
    <t>Vérification qu'une procédure existe et est mise en place</t>
  </si>
  <si>
    <t>GMS (établissement), MB</t>
  </si>
  <si>
    <t>Grossistes (établissement + siège)</t>
  </si>
  <si>
    <t>Vérification de la mise en place de cette pratique</t>
  </si>
  <si>
    <t>Vérification de la mise en place d'une communication (affichage en magasin, flyers, réseaux sociaux)</t>
  </si>
  <si>
    <t>Vérification sur la présence d'une communication « active »</t>
  </si>
  <si>
    <t xml:space="preserve">Vérifier que la convention de don reprenne bien l’ensemble des critères que l’article D.541-311 établit </t>
  </si>
  <si>
    <t>GMS (établissement), Grossiste (établissement + siège), MB</t>
  </si>
  <si>
    <t>Vérification de l'existence et de la bonne utilisation du plan de gestion du don</t>
  </si>
  <si>
    <t>*Vérification qu'une personne a été désignée pour ce rôle
*Interroger cette personne sur ses missions, qui doivent être en accord avec le plan de gestion du don</t>
  </si>
  <si>
    <t>Identifier une zone de don (permettant aux associations de trier dans l'établissement)</t>
  </si>
  <si>
    <t>GMS (établissement), Grossiste (établissement)</t>
  </si>
  <si>
    <t>GMS (établissement), Grossiste (établissement), MB</t>
  </si>
  <si>
    <t>*Vérification de la connaissance et la mise en place de cette pratique par le personnel</t>
  </si>
  <si>
    <t>Mettre en place une démarche d’amélioration de la qualité du don comprenant le respect des engagements, des process et de la responsabilité entre les deux parties (tel que défini dans la convention)</t>
  </si>
  <si>
    <t>*Vérification de la documentation en lien avec la convention de départ
*Vérification des enregistrements des retours/commentaires des associations sur la qualité du don et leur traitement par l'établissement</t>
  </si>
  <si>
    <t>Vérification de l'existance d'un plan de sensibilisation et de formation dans le plan de gestion du don</t>
  </si>
  <si>
    <t>Vérification de la mise en place d'une sensibilisation du personnel sur les questions de gaspillage alimentaire</t>
  </si>
  <si>
    <t>*Vérification de la mise en place de plan de sensibilisation et/ou de formation pour le personnel et évaluation de sa robustesse
* Fourniture du support de formation
*Attestation sur l'honneur de formation du respo qualité</t>
  </si>
  <si>
    <t>Contrôler les bonnes pratiques du personnel sur la valorisation animale</t>
  </si>
  <si>
    <t/>
  </si>
  <si>
    <r>
      <t>Sensibiliser</t>
    </r>
    <r>
      <rPr>
        <b/>
        <sz val="10"/>
        <color indexed="8"/>
        <rFont val="Helvetica Neue"/>
      </rPr>
      <t xml:space="preserve"> </t>
    </r>
    <r>
      <rPr>
        <sz val="10"/>
        <color indexed="8"/>
        <rFont val="Helvetica Neue"/>
      </rPr>
      <t xml:space="preserve">et former le personnel sur la partie approvisionnement / achats
</t>
    </r>
  </si>
  <si>
    <t>GMS (établissement), Grossistes (établissement + siège + livraison), MB</t>
  </si>
  <si>
    <r>
      <rPr>
        <b/>
        <sz val="10"/>
        <color indexed="24"/>
        <rFont val="Helvetica Neue"/>
      </rPr>
      <t>Obligation règlementaire</t>
    </r>
    <r>
      <rPr>
        <b/>
        <sz val="10"/>
        <color indexed="25"/>
        <rFont val="Helvetica Neue"/>
      </rPr>
      <t xml:space="preserve"> : </t>
    </r>
    <r>
      <rPr>
        <b/>
        <sz val="10"/>
        <color indexed="8"/>
        <rFont val="Helvetica Neue"/>
      </rPr>
      <t>Sensibiliser et former les acteurs</t>
    </r>
    <r>
      <rPr>
        <sz val="10"/>
        <color indexed="8"/>
        <rFont val="Helvetica Neue"/>
      </rPr>
      <t xml:space="preserve">
« </t>
    </r>
    <r>
      <rPr>
        <i/>
        <sz val="10"/>
        <color indexed="8"/>
        <rFont val="Arial"/>
        <family val="2"/>
      </rPr>
      <t>La lutte contre le gaspillage alimentaire comprend la sensibilisation et la formation de tous les acteurs, la mobilisation des acteurs au niveau local et une communication régulière auprès des consommateurs, en particulier dans le cadre des programmes locaux de prévention des déchets</t>
    </r>
    <r>
      <rPr>
        <sz val="10"/>
        <color indexed="8"/>
        <rFont val="Arial"/>
        <family val="2"/>
      </rPr>
      <t>. »   (Article L541-15-4 du code de l’environnement créé par la loi Garot 2016)</t>
    </r>
  </si>
  <si>
    <t xml:space="preserve">Numéro SIRET -
Enseigne de rattachement </t>
  </si>
  <si>
    <t>Objet</t>
  </si>
  <si>
    <t>GMS (établissement), MB
Tous les acteurs de la chaine alimentaire dont les distributeurs de denrées alimentaires au sens large</t>
  </si>
  <si>
    <t xml:space="preserve">GMS (établissement), Grossistes (établissement + siège), MB
Tous les acteurs de la chaine alimentaire dont les distributeurs de denrées alimentaires au sens large </t>
  </si>
  <si>
    <t>GMS (établissement), Grossiste (établissement + siège)
Tous les acteurs qui donnent</t>
  </si>
  <si>
    <t>Vérification d'une bonne gestion des cadencés de production, pour éviter les ruptures trop tôt ou trop tard</t>
  </si>
  <si>
    <t xml:space="preserve">Désigner un responsable de la valorisation animale </t>
  </si>
  <si>
    <t>GMS (les commerces de détail alimentaire dont la surface de vente est supérieure à 400m²), Grossistes ( les opérateurs de commerce de gros alimentaire dont le chiffre d'affaires annuel est supérieur à 50 millions d'euros)</t>
  </si>
  <si>
    <t>1.5 Veille et mise en place de nouvelles techniques de lutte contre le gaspillage alimentaire</t>
  </si>
  <si>
    <t>3.5 Veille et mise en place de nouvelles techniques de lutte contre le gaspillage alimentaire</t>
  </si>
  <si>
    <t>A remplir par la personne morale candidate : Engagement sur l'honneur du respect de la réglementation en vigueur applicable aux distributeurs (sur la base de l’annexe réglementaire) et de l'absence d'infraction ou de condamnation sur une période de 12 mois a minima</t>
  </si>
  <si>
    <t>A remplir</t>
  </si>
  <si>
    <t>Adresse de l'enseigne de rattachement</t>
  </si>
  <si>
    <t>E-mail de l'enseigne de rattachement</t>
  </si>
  <si>
    <t>Adresse - Etablissement</t>
  </si>
  <si>
    <t>Surface - Etablissement</t>
  </si>
  <si>
    <t>Effectifs - Etablissement</t>
  </si>
  <si>
    <t>Coordonnées des interlocuteurs siège (nom, téléphone, e-mail)</t>
  </si>
  <si>
    <t>Coordonnées des interlocuteurs établissement (nom, téléphone, e-mail)</t>
  </si>
  <si>
    <t>Nom - Etablissement candidat</t>
  </si>
  <si>
    <t xml:space="preserve">A remplir   </t>
  </si>
  <si>
    <t xml:space="preserve">A remplir </t>
  </si>
  <si>
    <t>A remplir pour tout établissement</t>
  </si>
  <si>
    <t xml:space="preserve">A remplir pour un établissement unique </t>
  </si>
  <si>
    <t xml:space="preserve">Numéro SIRET -Etablissement </t>
  </si>
  <si>
    <t>Numéro SIRET de l'enseigne de rattachement</t>
  </si>
  <si>
    <t>A indiquer dans l'onglet "Vue d'ensemble" : critères à auditer au niveau de l’établissement ou du siège (nécessité d'avoir une homogénéité de fonctionnement) + interlocuteur(s) par critère
[Pré-rempli à titre indicatif - modifications sur justification]</t>
  </si>
  <si>
    <r>
      <t>A remplir par l'enseigne lorsque plusieurs établissements sont concernés par la demande de labellisation : annexe "Eligibilité groupe"</t>
    </r>
    <r>
      <rPr>
        <b/>
        <strike/>
        <sz val="10"/>
        <color indexed="15"/>
        <rFont val="Helvetica Neue"/>
      </rPr>
      <t/>
    </r>
  </si>
  <si>
    <t>Adresse de l’établissement</t>
  </si>
  <si>
    <t>Téléphone(s) de l’établissement</t>
  </si>
  <si>
    <t>E-mail de l’établissement</t>
  </si>
  <si>
    <t>Coordonnées des interlocuteurs (nom, téléphone et e-mail si différents de ceux de l'établissement)</t>
  </si>
  <si>
    <t>Surface de l’établissement</t>
  </si>
  <si>
    <t>Effectif de l’établissement</t>
  </si>
  <si>
    <t>Acteurs concernés (à titre indicatif)</t>
  </si>
  <si>
    <t xml:space="preserve">Acteurs concernés (à titre indicatif) </t>
  </si>
  <si>
    <t>Exemples d’action pour remplir le critère</t>
  </si>
  <si>
    <t>Note fréquence</t>
  </si>
  <si>
    <t>Note degré de maturité</t>
  </si>
  <si>
    <t>Pondération</t>
  </si>
  <si>
    <t xml:space="preserve">LABEL ANTI-GASPILLAGE ALIMENTAIRE DISTRIBUTION - ANNEXE D’ÉLIGIBILITÉ EN CAS DE DEMANDE DE LABELLISATION POUR PLUSIEURS ÉTABLISSEMENTS  </t>
  </si>
  <si>
    <t>LABEL ANTI-GASPILLAGE ALIMENTAIRE DISTRIBUTION</t>
  </si>
  <si>
    <t>Note finale critère</t>
  </si>
  <si>
    <t>**Obligations réglementaires</t>
  </si>
  <si>
    <t>Acteurs concernés:  les personnes mentionnées au II de l'article L. 541-15-6 du code de l’environnement soit :  « 1° Les commerces de détail alimentaire dont la surface de vente est supérieure au seuil mentionné au premier alinéa de l'article 3 de la loi n° 72-657 du 13 juillet 1972 instituant des mesures en faveur de certaines catégories de commerçants et artisans âgés ;  (…) 4° Les opérateurs de commerce de gros alimentaire dont le chiffre d'affaires annuel est supérieur à cinquante millions d'euros.  II bis.-Les commerces de détail alimentaires dont la surface de vente est inférieure au seuil mentionné au premier alinéa de l'article 3 de la loi n° 72-657 du 13 juillet 1972 précitée peuvent conclure avec au moins une personne mentionnée à l'article L. 266-2 du code de l'action sociale et des familles qui en formule la demande une convention précisant les modalités selon lesquelles les denrées alimentaires lui sont cédées à titre gratuit. Les commerçants non sédentaires et les traiteurs et organisateurs de réceptions peuvent conclure des conventions dans les mêmes conditions.  III.-Aucune stipulation contractuelle, conclue entre un opérateur de l'industrie agroalimentaire et un distributeur, ne peut faire obstacle au don de denrées alimentaires vendues sous la marque de ce distributeur à une association habilitée en application de l'article L. 266-2 du code de l'action sociale et des familles. » (Article L. 541-15-6 du code de l’environnement)</t>
  </si>
  <si>
    <t>DA 3 : Gestion des invendus et du don</t>
  </si>
  <si>
    <t>Niveau de labellisation :</t>
  </si>
  <si>
    <t xml:space="preserve">Fréquence : formation et/ou sensibilisation à tous les nouveaux arrivants
Degré de maturité : 
--mettre en place des actions de sensibilisation et/ou de formation de tout le personnel en charge des approvisionnements, des achats et des stocks aux bonnes pratiques permettant de réduire le GA
--pratique peu formalisée au sein de la politique globale de gestion des achats / stocks </t>
  </si>
  <si>
    <t>Fréquence : formations et sensibilisation régulières adaptées au poste avec suivi et actualisation régulière
Degré de maturité :
--mettre en place des actions de sensibilisation et de formation de tout le personnel en charge des approvisionnements et des achats et des stocks aux bonnes pratiques permettant de réduire le GA et aux enjeux en la matière 
--pratique formalisée au sein de la politique globale de gestion des achats / stocks pérenne</t>
  </si>
  <si>
    <t>Identifier les causes majeures de gaspillage alimentaire en lien avec la relation fournisseurs</t>
  </si>
  <si>
    <t>Où : variable
Qui : variable selon action(s) présentée(s)
Quoi : documents de veille, présentation d'expérimentation de nouvelles solutions, etc</t>
  </si>
  <si>
    <t>Où : point de vente
Qui : variable selon action(s) présentée(s)
Quoi : documents de veille, présentation d'expérimentation de nouvelles solutions, etc</t>
  </si>
  <si>
    <t>Où : établissement
Qui : variable selon action(s) présentée(s)
Quoi : documents de veille, présentation d'expérimentation de nouvelles solutions, etc</t>
  </si>
  <si>
    <t>Où : point de vente
Qui : chef d'entreprise
Quoi :
- entretien avec le personnel : sur la description du process mis en place pour communiquer auprès des clients
- vérification documentaire : tout type de documents de communication
- vérification visuelle : dans la surface de vente ; montrer affichage / PLV / bac</t>
  </si>
  <si>
    <t>Où : siège
Qui : commerce + qualité client
Quoi : 
- entretien avec le personnel : sur la description du process mis en place pour communiquer auprès des clients
- vérification documentaire : tout type de documents de communication (courrier, mail, etc)</t>
  </si>
  <si>
    <t>Où : établissement
Qui : directeur de l'établissement
Quoi :
- entretien avec le personnel : sur la description du process mis en place pour communiquer auprès des clients
- vérification documentaire : tout type de documents de communication (en point de vente, sur site internet)
- vérification visuelle : dans la surface de vente ; montrer affichage / PLV / bac</t>
  </si>
  <si>
    <t>Type de relation siège/établissement - Préciser si avec ou sans personnalité juridique propre vis-à-vis de l'enseigne de rattachement - type de contrat - type de système organisationnel (franchisé ; intégré ; si autre préciser)</t>
  </si>
  <si>
    <t>Durées proposées à valider par l'audit test</t>
  </si>
  <si>
    <t>organisation : régit par des règles communes de répartition entre le siège et les sites sur le respect des exigences du référentiel</t>
  </si>
  <si>
    <t xml:space="preserve">*Vérification de la prise en compte et de l'analyse des causes du gaspillage alimentaire (notamment causes des retours, rappels ou refus de produits) (ex : réalisation d'un diagnostic)
</t>
  </si>
  <si>
    <t>*Vérification de l'existence et de l'utilisation de ces techniques
*Vérification du bon fonctionnement de ces équipements (preuve d'un suivi de la maintenance)</t>
  </si>
  <si>
    <t>*Présence de zones spécifiques avec une communication appropriée</t>
  </si>
  <si>
    <t>2.4 Sensibiliser les clients sur le gaspillage alimentaire au moment de la vente</t>
  </si>
  <si>
    <t>2.5 Veille et mise en place de nouvelles techniques de lutte contre le gaspillage alimentaire</t>
  </si>
  <si>
    <t>Actions obligatoires</t>
  </si>
  <si>
    <t>Acteurs concernés</t>
  </si>
  <si>
    <t xml:space="preserve">GMS, Grossistes, MB
Tous les acteurs de la chaine alimentaire dont les distributeurs de denrées alimentaires au sens large </t>
  </si>
  <si>
    <t>/</t>
  </si>
  <si>
    <t>Audit initial et de renouvellement</t>
  </si>
  <si>
    <t>Niveau 1 : Engagement 
(1 point)</t>
  </si>
  <si>
    <t>Niveau 2 : Maîtrise 
(2 points)</t>
  </si>
  <si>
    <t>Niveau 3 : Exemplarité
(4 points)</t>
  </si>
  <si>
    <t>Bonus</t>
  </si>
  <si>
    <t>Seuils des 3 niveaux de labellisation</t>
  </si>
  <si>
    <t>Niveau 1 - Engagement : [30 et 60 pts]</t>
  </si>
  <si>
    <t>Niveau 2 - Maîtrise : [61 et 90 pts]</t>
  </si>
  <si>
    <t>Fournir le diagnostic initial déjà réalisé (préciser date de réalisation et si réalisé par un prestataire ou en interne)</t>
  </si>
  <si>
    <t>Avoir un "coach anti-gaspi" (interne ou externe à l'établissement) dont le rôle est au cœur de l’activité du magasin</t>
  </si>
  <si>
    <t>Partager les indicateurs clés avec le personnel</t>
  </si>
  <si>
    <t>Vérification de la mise en place de plan de sensibilisation pour les acteurs (ici le personnel) et évaluation de sa robustesse</t>
  </si>
  <si>
    <t>Aucune communication n'est réalisée auprès des consommateurs</t>
  </si>
  <si>
    <t>En cas de vitrines, réapprovisionner au fur et à mesure en fonction des ventes prévisibles</t>
  </si>
  <si>
    <t>*Vérification du process de don et du contenu du don (s'il y en a le jour de l'audit)</t>
  </si>
  <si>
    <t>Fréquence : pratique ponctuelle en cas de reste d'invendus non écoulés vers l'alimentation humaine (si possible pour l'établissement)
Degré de maturité : 
--s’engager à optimiser la valorisation de ses invendus vers de la valorisation animale si aucune autre valorisation pour l’alimentation humaine n’a pu être trouvée. 
--formalisée selon le niveau réglementaire</t>
  </si>
  <si>
    <t>Fréquence : régulier en cas de reste d'invendus non écoulés vers l'alimentation humaine (si possible pour l'établissement)
Degré de maturité : 
--optimiser la valorisation de ses invendus vers de la valorisation animale si aucune autre valorisation pour l’alimentation humaine n’a pu être trouvée.
--formalisée selon le niveau réglementaire</t>
  </si>
  <si>
    <t>Fréquence : pratique systématique en cas de reste d'invendus non écoulés vers l'alimentation humaine (si possible pour l'établissement)
Degré de maturité : 
--optimiser la valorisation de ses invendus vers de la valorisation animale si aucune autre valorisation pour l’alimentation humaine n’a pu être trouvée
--pratique s'inscrivant dans un processus d’amélioration continue pour maximiser la valorisation vers l'alimentation humaine, avec détermination et suivi des actions correctives engagées 
--formalisée selon le niveau réglementaire + historique des dons réalisés</t>
  </si>
  <si>
    <t>Adresse - Siège</t>
  </si>
  <si>
    <r>
      <t>Où : point de vente
Qui : chef d'entreprise
Quoi : 
- entretien avec le personnel : sur la description du process mis en place
- vérification documentaire : contrats fournisseur</t>
    </r>
    <r>
      <rPr>
        <sz val="11"/>
        <rFont val="Helvetica Neue"/>
        <family val="2"/>
        <scheme val="minor"/>
      </rPr>
      <t>s (prise en compte du type de contrats selon les fournisseurs</t>
    </r>
    <r>
      <rPr>
        <sz val="11"/>
        <color theme="1"/>
        <rFont val="Helvetica Neue"/>
        <family val="2"/>
        <scheme val="minor"/>
      </rPr>
      <t>), fiches réception, bon de commande/livraison sur l'acceptation, cahier de non-conformité (dans le cadre de la PMS)</t>
    </r>
  </si>
  <si>
    <t>Où : siège et établissement
Qui : achats/catégories
Quoi : 
- entretien avec le personnel : sur la description du process mis en place
- vérification documentaire : contrats fournisseurs (prise en compte du type de contrats selon les fournisseurs), éventuel diagnostic réalisé</t>
  </si>
  <si>
    <t>*Vérification du suivi et prise en compte des indicateurs de vente pour les commandes
*Vérification d'une bonne gestion du logiciel de commandes automatiques s'il y en a</t>
  </si>
  <si>
    <t>Prendre en compte le gaspillage alimentaire dans les quantités fabriquées (cadencé de production / planning de fabrication)</t>
  </si>
  <si>
    <t>Avoir réalisé un diagnostic initial comportant à minima les éléments fournis dans le modèle (préciser la date de réalisation et si réalisé par un prestataire ou en interne). 
Diagnostic réalisé &lt; à 12 mois. Pour les demandes de candidature en 2022, possibilité de Présenter un diagnostic réalisé avant la période Covid (sur 2018/2019)</t>
  </si>
  <si>
    <t>LABEL ANTI-GASPILLAGE ALIMENTAIRE DISTRIBUTION - Informations sur le candidat</t>
  </si>
  <si>
    <t>A remplir par le déposant de la demande</t>
  </si>
  <si>
    <t>Nom, numéro SIRET et adresse de l'établissement</t>
  </si>
  <si>
    <t>Niveau 1 : Engagement 
(4 points)</t>
  </si>
  <si>
    <t>Niveau 2 : Maîtrise 
(8 points)</t>
  </si>
  <si>
    <t>Niveau 3 : Exemplarité
(18 points)</t>
  </si>
  <si>
    <t>Adapter ses achats et sa production à la clientèle et aux saisons</t>
  </si>
  <si>
    <t>Fréquence : suivi ponctuel des indicateurs de GA pour ajuster les commandes (hors période exceptionnelle de sur-stockage)
Degré de maturité : 
--faire preuve d’une démarche visant à mettre en place un suivi rigoureux de ses stocks en optimisant ses commandes 
--pratique peu formalisée au sein de la politique globale de gestion des commandes / stocks</t>
  </si>
  <si>
    <t>Non-conformité réglementaire</t>
  </si>
  <si>
    <t>0.1 Plan d'action lié au diagnostic : niveau de précision et de suivi des indicateurs liés au gaspillage alimentaire</t>
  </si>
  <si>
    <t>0.2 Seuil du gaspillage alimentaire</t>
  </si>
  <si>
    <t>0.1 Plan d'action lié au diagnostic</t>
  </si>
  <si>
    <t>Niveau 1 : Engagement 
(10 points)</t>
  </si>
  <si>
    <t>Niveau 3 : Exemplarité
(50 points)</t>
  </si>
  <si>
    <t>Niveau 2 : Maîtrise 
(30 points)</t>
  </si>
  <si>
    <t>Observations sur le critère 0.1 (exhaustivité des données, analyse causes GA, actions mises en place en lien avec l'analyse)</t>
  </si>
  <si>
    <t>Observations sur le critère 0.2 (corrélation des résultats qualitatifs et quantitatifs et justification en cas d'incohérences)</t>
  </si>
  <si>
    <t xml:space="preserve">1.1 Construire et adapter sa politique commerciale (politique d'achat pour vente avec ou sans fabrication) </t>
  </si>
  <si>
    <t>RAPPORT D'AUDIT xxxxxxxxxxxxxxxxxxxxxx</t>
  </si>
  <si>
    <t>FICHE DE NON-CONFORMITE REGLEMENTAIRE</t>
  </si>
  <si>
    <t>Fiche n° :</t>
  </si>
  <si>
    <t xml:space="preserve">sur </t>
  </si>
  <si>
    <t>Date d'audit :</t>
  </si>
  <si>
    <t>Auditeur :</t>
  </si>
  <si>
    <t>Entreprise :</t>
  </si>
  <si>
    <t>Critère n° :</t>
  </si>
  <si>
    <t>1 - LIBELLE DE L'ECART</t>
  </si>
  <si>
    <t>2- ACTION CORRECTIVE</t>
  </si>
  <si>
    <t>Proposition d'action corrective par l'audité</t>
  </si>
  <si>
    <t>Responsable</t>
  </si>
  <si>
    <t>Délai</t>
  </si>
  <si>
    <t>Action n°1 :</t>
  </si>
  <si>
    <t>Action n°2 :</t>
  </si>
  <si>
    <t>Action n°3 :</t>
  </si>
  <si>
    <t>3 - VALIDATION DE LA PERTINENCE DE L'ACTION CORRECTIVE PAR L'AUDITEUR</t>
  </si>
  <si>
    <t>Action corrective jugé pertinente par l'auditeur :</t>
  </si>
  <si>
    <t>oui</t>
  </si>
  <si>
    <t>non</t>
  </si>
  <si>
    <t>Date :</t>
  </si>
  <si>
    <t>Motifs si non :</t>
  </si>
  <si>
    <t>Proposition d'une nouvelle action corrective par l'audité</t>
  </si>
  <si>
    <t>Date:</t>
  </si>
  <si>
    <t>Signature audité:</t>
  </si>
  <si>
    <t>Validation définitive par l'auditeur le :</t>
  </si>
  <si>
    <t>4 - VERIFICATION DE L'EFFICACITE DE L'ACTION CORRECTIVE PAR L'AUDITEUR</t>
  </si>
  <si>
    <t>Date de la vérification :</t>
  </si>
  <si>
    <t>Action corrective effective et efficace</t>
  </si>
  <si>
    <t>Commentaires éventuels de l'auditeur :</t>
  </si>
  <si>
    <t>0.1</t>
  </si>
  <si>
    <t>0.2</t>
  </si>
  <si>
    <t xml:space="preserve">Niveau 1 : Engagement </t>
  </si>
  <si>
    <t xml:space="preserve">Niveau 2 : Maîtrise </t>
  </si>
  <si>
    <t>Niveau 3 : Exemplarité</t>
  </si>
  <si>
    <t>Taux de casse nette (montant € casse nette / CA alimentaire) :
&lt; 400 m² : Entre 1,0 et 0,71%
400 à 2500 m² : Entre 0,80 et 0,61%
&gt;2500 m² : Entre 0,70 et 0,51%</t>
  </si>
  <si>
    <t>Taux de casse nette (montant € casse nette / CA alimentaire) :
&lt; 400 m² : &lt; 0,40%
400 à 2500 m² : &lt; 0,30%
&gt;2500 m² : &lt; 0,25%</t>
  </si>
  <si>
    <t>Obligation règlementaire : Sensibiliser et former les acteurs
L541-15-4 du code de l'environnement (cf. annexe réglementaire)</t>
  </si>
  <si>
    <t>Obligation règlementaire : Communiquer régulièrement auprès des consommateurs
L541-15-4 du code de l'environnement (cf. annexe réglementaire)</t>
  </si>
  <si>
    <t>Obligation réglementaire : Respecter les critères de la convention de don 
Art. D 541-311 du code de l'environnement (cf. annexe réglementaire)</t>
  </si>
  <si>
    <t>Obligation règlementaire : Disposer d'un plan de gestion de la qualité du don
Art.  D 541-312 du code de l'environnement (cf. annexe réglementaire)</t>
  </si>
  <si>
    <t xml:space="preserve">
Tous les acteurs qui donnent aux associations d'aide alimentaire</t>
  </si>
  <si>
    <t>Obligation règlementaire : Disposer d'un plan de gestion de la qualité du don comprenant un plan de sensibilisation au gaspillage alimentaire et au don de tout le personnel 
Art.  D 541-312 du code de l'environnement (cf. annexe réglementaire)</t>
  </si>
  <si>
    <t>Obligation règlementaire : Nommer un responsable en charge du Plan de gestion de la qualité du don (avec planning de remplacement en cas d'absence du responsable)
Art.  D 541-312 du code de l'environnement (cf. annexe réglementaire)</t>
  </si>
  <si>
    <t>0.1 Critère général : Plan d'action associé au diagnostic du gaspillage alimentaire</t>
  </si>
  <si>
    <r>
      <t>Absence de responsable en charge</t>
    </r>
    <r>
      <rPr>
        <sz val="10"/>
        <rFont val="Helvetica Neue"/>
      </rPr>
      <t xml:space="preserve"> du plan de gestion de la qualité du don</t>
    </r>
    <r>
      <rPr>
        <sz val="10"/>
        <color indexed="8"/>
        <rFont val="Helvetica Neue"/>
      </rPr>
      <t xml:space="preserve"> </t>
    </r>
    <r>
      <rPr>
        <i/>
        <sz val="10"/>
        <rFont val="Helvetica Neue"/>
      </rPr>
      <t xml:space="preserve"> </t>
    </r>
  </si>
  <si>
    <t xml:space="preserve"> + 400 m2</t>
  </si>
  <si>
    <t xml:space="preserve"> CA+ 50 M€ </t>
  </si>
  <si>
    <t>CA + 50M€</t>
  </si>
  <si>
    <t xml:space="preserve">  +400 m2</t>
  </si>
  <si>
    <t xml:space="preserve"> + 400m2</t>
  </si>
  <si>
    <r>
      <t xml:space="preserve">Absence </t>
    </r>
    <r>
      <rPr>
        <sz val="10"/>
        <rFont val="Helvetica Neue"/>
      </rPr>
      <t xml:space="preserve">de plan de sensibilisation de l'ensemble du personnel au don et à la lutte contre le gaspillage alimentaire </t>
    </r>
    <r>
      <rPr>
        <sz val="10"/>
        <color rgb="FFFF0000"/>
        <rFont val="Helvetica Neue"/>
      </rPr>
      <t xml:space="preserve"> </t>
    </r>
  </si>
  <si>
    <r>
      <rPr>
        <sz val="10"/>
        <rFont val="Helvetica Neue"/>
      </rPr>
      <t>Obligation réglementaire : Disposer d'un plan de gestion de la qualité du don comprenant un plan de formation des personnels chargés de tout ou partie des opérations liées à la réalisation de dons 
Art.  D 541-312 du code de l'environnement (cf. annexe réglementaire)</t>
    </r>
    <r>
      <rPr>
        <sz val="10"/>
        <color rgb="FFFF0000"/>
        <rFont val="Helvetica Neue"/>
      </rPr>
      <t xml:space="preserve">
</t>
    </r>
  </si>
  <si>
    <t xml:space="preserve">Absence de plan de formation du personnel chargé de tout ou partie du don 
</t>
  </si>
  <si>
    <t>GMS, MB
Tous les acteurs de la chaine alimentaire dont les distributeurs de denrées alimentaires au sens large en lien avec des consommateurs</t>
  </si>
  <si>
    <t>Grille synthétique</t>
  </si>
  <si>
    <r>
      <rPr>
        <b/>
        <sz val="12"/>
        <color indexed="24"/>
        <rFont val="Arial"/>
        <family val="2"/>
      </rPr>
      <t>Obligation réglementaire</t>
    </r>
    <r>
      <rPr>
        <b/>
        <sz val="12"/>
        <color indexed="16"/>
        <rFont val="Arial"/>
        <family val="2"/>
      </rPr>
      <t xml:space="preserve"> ** </t>
    </r>
    <r>
      <rPr>
        <b/>
        <sz val="12"/>
        <color indexed="8"/>
        <rFont val="Arial"/>
        <family val="2"/>
      </rPr>
      <t>: Respecter les critères de la convention de don</t>
    </r>
    <r>
      <rPr>
        <sz val="12"/>
        <color indexed="8"/>
        <rFont val="Arial"/>
        <family val="2"/>
      </rPr>
      <t xml:space="preserve"> 
« </t>
    </r>
    <r>
      <rPr>
        <i/>
        <sz val="12"/>
        <color indexed="8"/>
        <rFont val="Arial"/>
        <family val="2"/>
      </rPr>
      <t xml:space="preserve">1° Elle précise que le tri des denrées alimentaires respectant les modalités décrites à l'article D. 541-310 est effectué par le donateur ;
2° Elle précise que l'association bénéficiaire du don peut en refuser tout ou partie lorsque, notamment, ses capacités de transport, de stockage ou les possibilités de distribution ne sont pas suffisantes ou qu'après contrôle visuel des denrées celles-ci paraissent impropres à la consommation ou que les exigences réglementaires en vigueur en matière d'hygiène et de sécurité sanitaire ne sont pas respectées ;
3° Elle définit les modalités d'enlèvement, de transport et de stockage des denrées alimentaires, ainsi que les responsabilités respectives du donateur et de l'association bénéficiaire dans ces opérations ;
4° Elle précise les modalités selon lesquelles est assurée, par les deux parties, la traçabilité des denrées alimentaires objet du don et prévoit l'établissement d'un bon de retrait qui justifie la réalité du don. » </t>
    </r>
    <r>
      <rPr>
        <sz val="12"/>
        <color indexed="8"/>
        <rFont val="Arial"/>
        <family val="2"/>
      </rPr>
      <t>(Art. D541-311 du code de l’environnement)</t>
    </r>
  </si>
  <si>
    <r>
      <rPr>
        <b/>
        <sz val="12"/>
        <color indexed="24"/>
        <rFont val="Helvetica Neue"/>
      </rPr>
      <t>Obligation</t>
    </r>
    <r>
      <rPr>
        <b/>
        <sz val="12"/>
        <color indexed="25"/>
        <rFont val="Helvetica Neue"/>
      </rPr>
      <t xml:space="preserve"> </t>
    </r>
    <r>
      <rPr>
        <b/>
        <sz val="12"/>
        <color indexed="24"/>
        <rFont val="Helvetica Neue"/>
      </rPr>
      <t>règlementaire</t>
    </r>
    <r>
      <rPr>
        <b/>
        <sz val="12"/>
        <color theme="8"/>
        <rFont val="Helvetica Neue"/>
      </rPr>
      <t xml:space="preserve"> **</t>
    </r>
    <r>
      <rPr>
        <b/>
        <sz val="12"/>
        <color indexed="25"/>
        <rFont val="Helvetica Neue"/>
      </rPr>
      <t xml:space="preserve"> :</t>
    </r>
    <r>
      <rPr>
        <b/>
        <sz val="12"/>
        <color indexed="8"/>
        <rFont val="Helvetica Neue"/>
      </rPr>
      <t xml:space="preserve"> Disposer d'un plan de gestion du don</t>
    </r>
    <r>
      <rPr>
        <sz val="12"/>
        <color indexed="8"/>
        <rFont val="Helvetica Neue"/>
      </rPr>
      <t xml:space="preserve">
« </t>
    </r>
    <r>
      <rPr>
        <i/>
        <sz val="12"/>
        <color indexed="8"/>
        <rFont val="Arial"/>
        <family val="2"/>
      </rPr>
      <t>1° Un plan de sensibilisation de l'ensemble du personnel à la lutte contre le gaspillage alimentaire et au don de denrées alimentaires ;
2° Un plan de formation des personnels chargés de tout ou partie des opérations liées à la réalisation de dons ;
3° Les conditions d'organisation du don de denrées alimentaires, y compris de gestion de la sous-traitance ;
4° Des procédures visant à évaluer la qualité du don, à enregistrer les défauts signalés par l'association destinataire du don de denrées alimentaires et suivre les actions correctives engagées. » (</t>
    </r>
    <r>
      <rPr>
        <sz val="12"/>
        <color indexed="8"/>
        <rFont val="Arial"/>
        <family val="2"/>
      </rPr>
      <t>Art.  D541-312 du code de l’environnement)</t>
    </r>
  </si>
  <si>
    <r>
      <rPr>
        <b/>
        <sz val="12"/>
        <color indexed="24"/>
        <rFont val="Helvetica Neue"/>
      </rPr>
      <t>Obligation règlementaire**</t>
    </r>
    <r>
      <rPr>
        <b/>
        <sz val="12"/>
        <color indexed="8"/>
        <rFont val="Helvetica Neue"/>
      </rPr>
      <t xml:space="preserve"> : Disposer d'un plan de gestion du don comprenant la sensibilisation et la formation des personnels</t>
    </r>
    <r>
      <rPr>
        <sz val="12"/>
        <color indexed="8"/>
        <rFont val="Helvetica Neue"/>
      </rPr>
      <t xml:space="preserve">
« </t>
    </r>
    <r>
      <rPr>
        <i/>
        <sz val="12"/>
        <color indexed="8"/>
        <rFont val="Arial"/>
        <family val="2"/>
      </rPr>
      <t xml:space="preserve">Les personnes mentionnées au II de l'article L. 541-15-6 disposent d'un plan de gestion de la qualité du don de denrées alimentaires qui comprend :
1° Un plan de sensibilisation de l'ensemble du personnel à la lutte contre le gaspillage alimentaire et au don de denrées alimentaires ;
2° Un plan de formation des personnels chargés de tout ou partie des opérations liées à la réalisation de dons (…) » </t>
    </r>
    <r>
      <rPr>
        <sz val="12"/>
        <color indexed="8"/>
        <rFont val="Arial"/>
        <family val="2"/>
      </rPr>
      <t xml:space="preserve">(Art. D541-312 du code de l’environnement) </t>
    </r>
  </si>
  <si>
    <r>
      <rPr>
        <b/>
        <sz val="12"/>
        <color indexed="24"/>
        <rFont val="Helvetica Neue"/>
      </rPr>
      <t>Obligation règlementaire</t>
    </r>
    <r>
      <rPr>
        <b/>
        <sz val="12"/>
        <color theme="8"/>
        <rFont val="Helvetica Neue"/>
      </rPr>
      <t xml:space="preserve"> **</t>
    </r>
    <r>
      <rPr>
        <b/>
        <sz val="12"/>
        <color indexed="25"/>
        <rFont val="Helvetica Neue"/>
      </rPr>
      <t xml:space="preserve"> </t>
    </r>
    <r>
      <rPr>
        <b/>
        <sz val="12"/>
        <color indexed="8"/>
        <rFont val="Helvetica Neue"/>
      </rPr>
      <t>: Sensibiliser l’ensemble des personnels à la lutte contre le gaspillage alimentaire</t>
    </r>
    <r>
      <rPr>
        <sz val="12"/>
        <color indexed="8"/>
        <rFont val="Helvetica Neue"/>
      </rPr>
      <t xml:space="preserve">
« </t>
    </r>
    <r>
      <rPr>
        <i/>
        <sz val="12"/>
        <color indexed="8"/>
        <rFont val="Helvetica Neue"/>
      </rPr>
      <t>Les personnes mentionnées au II de l'article L. 541-15-6 disposent d'un plan de gestion de la qualité du don de denrées alimentaires qui comprend : 1° Un plan de sensibilisation de l'ensemble du personnel à la lutte contre le gaspillage alimentaire et au don de denrées alimentaires ; 2° Un plan de formation des personnels chargés de tout ou partie des opérations liées à la réalisation de dons</t>
    </r>
    <r>
      <rPr>
        <sz val="12"/>
        <color indexed="8"/>
        <rFont val="Helvetica Neue"/>
      </rPr>
      <t xml:space="preserve"> » </t>
    </r>
    <r>
      <rPr>
        <sz val="12"/>
        <color indexed="8"/>
        <rFont val="Arial"/>
        <family val="2"/>
      </rPr>
      <t xml:space="preserve">(Art. D541-312 du code de l’environnement) </t>
    </r>
  </si>
  <si>
    <t xml:space="preserve">Résultats </t>
  </si>
  <si>
    <t xml:space="preserve">Indiquer si  + de 400m² ou CA de +50M€ annuel pour les grossistes </t>
  </si>
  <si>
    <t>Pièces justificatives</t>
  </si>
  <si>
    <t>Preuves d'une action de formation ou sensibilisation du personnel</t>
  </si>
  <si>
    <t>Preuves d'une action de formation ou de sensibilisation du personnel</t>
  </si>
  <si>
    <t>Il n'existe ni action de sensibilisation ni action de formation pour le personnel en charge des appro/achats (si une des 2 actions est réalisée, la conformité réglementaire est remplie)</t>
  </si>
  <si>
    <t>Preuves d'action de communication auprès des consommateurs</t>
  </si>
  <si>
    <t>Conforme / Non conforme</t>
  </si>
  <si>
    <t>Communication du plan de gestion et de l'ensemble des procédures</t>
  </si>
  <si>
    <t>Fiche de poste du responsable du plan de gestion</t>
  </si>
  <si>
    <t>Transmission du plan de sensibilisation du personnel</t>
  </si>
  <si>
    <t>Transmission du plan de formation</t>
  </si>
  <si>
    <r>
      <rPr>
        <b/>
        <sz val="12"/>
        <color indexed="24"/>
        <rFont val="Helvetica Neue"/>
      </rPr>
      <t>Obligation règlementaire</t>
    </r>
    <r>
      <rPr>
        <b/>
        <sz val="12"/>
        <color indexed="25"/>
        <rFont val="Helvetica Neue"/>
      </rPr>
      <t xml:space="preserve"> </t>
    </r>
    <r>
      <rPr>
        <b/>
        <sz val="12"/>
        <color indexed="8"/>
        <rFont val="Helvetica Neue"/>
      </rPr>
      <t xml:space="preserve">: Veiller au respect des procédures selon la destination des produits donnés </t>
    </r>
    <r>
      <rPr>
        <sz val="12"/>
        <color indexed="8"/>
        <rFont val="Helvetica Neue"/>
      </rPr>
      <t xml:space="preserve">
« </t>
    </r>
    <r>
      <rPr>
        <i/>
        <sz val="12"/>
        <color indexed="8"/>
        <rFont val="Helvetica Neue"/>
      </rPr>
      <t xml:space="preserve">Si le magasin donne à des élevages destiné à l'alimentation humaine (type poules, cochons...), il doit se déclarer auprès de la DDPP (déclaration d'activités) 
Si le magasin donne des sous produits animaux (tous produits comportants des oeufs, de la viande ou du poisson), il doit remplir et archiver pour chaque "don" un DAC (document de traçabilité) comportant plusieurs mentions obligatoires dont le volume)
A contrario, si le magasin ne donne que des Fruits et Légumes et des produits secs, il n'a aucune obligation déclarative. </t>
    </r>
    <r>
      <rPr>
        <sz val="12"/>
        <color indexed="8"/>
        <rFont val="Helvetica Neue"/>
      </rPr>
      <t xml:space="preserve">» </t>
    </r>
    <r>
      <rPr>
        <sz val="12"/>
        <color indexed="8"/>
        <rFont val="Arial"/>
        <family val="2"/>
      </rPr>
      <t xml:space="preserve">(Arrêté du 8 juin 2006 relatif à l'agrément sanitaire des établissements mettant sur le marché des produits d'origine animale ou des denrées contenant des produits d'origine animale) </t>
    </r>
  </si>
  <si>
    <t>Observations sur le critère 1.1 (points forts à pérenniser, points faibles à améliorer)</t>
  </si>
  <si>
    <t>Observations sur le critère 1.2 (points forts à pérenniser, points faibles à améliorer)</t>
  </si>
  <si>
    <t>Observations sur le critère 1.3 (points forts à pérenniser, points faibles à améliorer)</t>
  </si>
  <si>
    <t>Observations sur le critère 1.4 (points forts à pérenniser, points faibles à améliorer)</t>
  </si>
  <si>
    <t>Observations sur le critère 1.5 (points forts à pérenniser, points faibles à améliorer)</t>
  </si>
  <si>
    <t xml:space="preserve">Observations sur le DA1 (points forts à pérenniser, points faibles à améliorer + corrélation des résultats qualitatifs et quantitatifs) </t>
  </si>
  <si>
    <t>Observations sur le critère 2.1 (points forts à pérenniser, points faibles à améliorer)</t>
  </si>
  <si>
    <t>Observations sur le critère 2.2 (points forts à pérenniser, points faibles à améliorer)</t>
  </si>
  <si>
    <t>Observations sur le critère 2.3 (points forts à pérenniser, points faibles à améliorer)</t>
  </si>
  <si>
    <t>Observations sur le critère 2.4 (points forts à pérenniser, points faibles à améliorer)</t>
  </si>
  <si>
    <t>Observations sur le critère 2.5 (points forts à pérenniser, points faibles à améliorer)</t>
  </si>
  <si>
    <t>Observations sur le DA2 (points forts à pérenniser, points faibles à améliorer + corrélation des résultats qualitatifs et quantitatifs)</t>
  </si>
  <si>
    <t>Observations sur le critère 3.1 (points forts à pérenniser, points faibles à améliorer)</t>
  </si>
  <si>
    <t>Observations sur le critère 3.2 (points forts à pérenniser, points faibles à améliorer)</t>
  </si>
  <si>
    <t>Observations sur le critère 3.3 (points forts à pérenniser, points faibles à améliorer)</t>
  </si>
  <si>
    <t>Observations sur le critère 3.4 (points forts à pérenniser, points faibles à améliorer)</t>
  </si>
  <si>
    <t>Observations sur le critère 3.5 (points forts à pérenniser, points faibles à améliorer)</t>
  </si>
  <si>
    <t>Observations sur le DA3 (points forts à pérenniser, points faibles à améliorer + corrélation des résultats qualitatifs et quantitatifs)</t>
  </si>
  <si>
    <t>Observations générales sur le niveau de labellisation</t>
  </si>
  <si>
    <t>Observations générales sur la note finale</t>
  </si>
  <si>
    <t>LABEL ANTI-GASPILLAGE ALIMENTAIRE DISTRIBUTION - Grille d'audit initial ou de renouvellement</t>
  </si>
  <si>
    <r>
      <t xml:space="preserve">Critères du référentiel
</t>
    </r>
    <r>
      <rPr>
        <sz val="8"/>
        <color indexed="8"/>
        <rFont val="Helvetica Neue"/>
      </rPr>
      <t>NB : les critères grisés comportent une obligation réglementaire</t>
    </r>
  </si>
  <si>
    <r>
      <t xml:space="preserve">Critère
</t>
    </r>
    <r>
      <rPr>
        <sz val="8"/>
        <color indexed="8"/>
        <rFont val="Helvetica Neue"/>
      </rPr>
      <t>NB : les critères grisés comportent une obligation réglementaire</t>
    </r>
  </si>
  <si>
    <t>GMS (les commerces de détail alimentaire dont la surface de vente est supérieure à 400m²), Grossistes (les opérateurs de commerce de gros alimentaire dont le chiffre d'affaires annuel est supérieur à 50 millions d'euros)</t>
  </si>
  <si>
    <t>Equipe d’audit</t>
  </si>
  <si>
    <t>Domaine d'action et critère audité</t>
  </si>
  <si>
    <t xml:space="preserve">Personnes / Fonctions </t>
  </si>
  <si>
    <t xml:space="preserve">Site audité (enseigne, magasin) </t>
  </si>
  <si>
    <t>Responsable d’audit :</t>
  </si>
  <si>
    <t>Date</t>
  </si>
  <si>
    <t>Date(s) de l’audit :</t>
  </si>
  <si>
    <t>Type d’Audit :</t>
  </si>
  <si>
    <r>
      <t>o</t>
    </r>
    <r>
      <rPr>
        <sz val="9"/>
        <color indexed="8"/>
        <rFont val="Calibri"/>
        <family val="2"/>
      </rPr>
      <t>Audit initial</t>
    </r>
  </si>
  <si>
    <r>
      <t>o</t>
    </r>
    <r>
      <rPr>
        <sz val="9"/>
        <color indexed="8"/>
        <rFont val="Calibri"/>
        <family val="2"/>
      </rPr>
      <t>Audit de suivi 1</t>
    </r>
  </si>
  <si>
    <r>
      <t>o</t>
    </r>
    <r>
      <rPr>
        <sz val="9"/>
        <color indexed="8"/>
        <rFont val="Calibri"/>
        <family val="2"/>
      </rPr>
      <t>Audit de suivi 2</t>
    </r>
  </si>
  <si>
    <r>
      <t>o</t>
    </r>
    <r>
      <rPr>
        <sz val="9"/>
        <color indexed="8"/>
        <rFont val="Calibri"/>
        <family val="2"/>
      </rPr>
      <t>Audit de renouvellement</t>
    </r>
  </si>
  <si>
    <t>PERSONNES AYANT PARTICIPE A LA REUNION DE CLOTURE</t>
  </si>
  <si>
    <t>FONCTION</t>
  </si>
  <si>
    <t>SIGNATURE</t>
  </si>
  <si>
    <t>Equipe d'audit :</t>
  </si>
  <si>
    <t>Compte tenu des documents présentés, des sites visités et des réponses données aux questions posées, les Auditeurs déclarent, si tel est bien le cas, avoir effectué leur mission dans des conditions satisfaisantes. La signature des Auditeurs n'engage en aucune façon leur responsabilité personnelle ou celle de leur employeur en cas d'incidents, accidents ou erreurs commises par l'organisme après attribution du certificat.</t>
  </si>
  <si>
    <t xml:space="preserve">Date :                       Signature et nom / prénom du RA / de l’équipe d’audit : </t>
  </si>
  <si>
    <t>NOM</t>
  </si>
  <si>
    <t>Prénom</t>
  </si>
  <si>
    <t>LABEL ANTI-GASPILLAGE ALIMENTAIRE DISTRIBUTION - PV Réunion de clôture</t>
  </si>
  <si>
    <t>LABEL ANTI-GASPILLAGE ALIMENTAIRE DISTRIBUTION - Sommaire</t>
  </si>
  <si>
    <t>Nom, numéro SIRET et adresse du siège déposant la candidature</t>
  </si>
  <si>
    <t>Nom, numéro SIRET et adresse du siège dont dépend l'établissement</t>
  </si>
  <si>
    <t>A remplir si nécessaire</t>
  </si>
  <si>
    <t>Degré de maturité : 
--prendre en compte les résultats du diagnostic initial/de renouvellement et agir de manière ciblée
--cibler en interne les sources de GA par catégorie de denrées/matière premières
--suivre la mise en place des actions
--tableau d'indicateurs formalisé et partagé avec le personnel</t>
  </si>
  <si>
    <t>Degré de maturité : 
--prendre en compte les résultats du diagnostic initial/de renouvellement et agir de manière ciblée avec un suivi de la progression
--cibler en interne les sources de GA par catégorie de denrées/matière premières
--évaluer la performance des actions mises en place et les adapter au besoin
--tableau d'indicateurs formalisé et partagé avec le personnel</t>
  </si>
  <si>
    <t>Degré de maturité : 
--prendre en compte les résultats du diagnostic intial/renouvellement  et agir de manière non ciblée
--développer les indicateurs du GA par catégories de denrées, catégories de conditionnement/rayons et type de vente</t>
  </si>
  <si>
    <t>Degré de maturité : 
--prendre en compte les résultats du diagnostic initial/de renouvellement  et agir de manière ciblée avec un suivi de la progression
--cibler en interne les sources de GA par catégories de denrées, catégories de conditionnement/rayons et type de vente 
--évaluer la performance des actions mises en place et les adapter au besoin
--tableau d'indicateurs formalisé et partagé avec le personnel</t>
  </si>
  <si>
    <r>
      <rPr>
        <b/>
        <sz val="10"/>
        <color indexed="24"/>
        <rFont val="Helvetica Neue"/>
      </rPr>
      <t>Obligation règlementaire</t>
    </r>
    <r>
      <rPr>
        <b/>
        <sz val="10"/>
        <color indexed="25"/>
        <rFont val="Helvetica Neue"/>
      </rPr>
      <t xml:space="preserve"> </t>
    </r>
    <r>
      <rPr>
        <b/>
        <sz val="10"/>
        <color indexed="8"/>
        <rFont val="Helvetica Neue"/>
      </rPr>
      <t>: Communiquer régulièrement auprès des consommateurs</t>
    </r>
    <r>
      <rPr>
        <sz val="10"/>
        <color indexed="8"/>
        <rFont val="Helvetica Neue"/>
      </rPr>
      <t xml:space="preserve">
« </t>
    </r>
    <r>
      <rPr>
        <i/>
        <sz val="10"/>
        <color indexed="8"/>
        <rFont val="Arial"/>
        <family val="2"/>
      </rPr>
      <t>La lutte contre le gaspillage alimentaire comprend la sensibilisation et la formation de tous les acteurs, la mobilisation des acteurs au niveau local et une communication régulière auprès des consommateurs, en particulier dans le cadre des programmes locaux de prévention des déchets</t>
    </r>
    <r>
      <rPr>
        <sz val="10"/>
        <color indexed="8"/>
        <rFont val="Arial"/>
        <family val="2"/>
      </rPr>
      <t>. »  (Article L541-15-4 du code de l’environnement créé par la loi Garot 2016)</t>
    </r>
  </si>
  <si>
    <t>Fréquence : démarche aléatoire
Degré de maturité : 
--faire preuve d’une démarche visant à intégrer le GA dans les relations avec les fournisseurs 
--avoir mis en place une procédure pour limiter le GA avec fournisseurs et transporteurs
--pratique non formalisée au sein de la politique globale de gestion des achats / stocks 
--veiller à ce que les actions de lutte contre le gaspillage alimentaire mises en place en cas de refus de denrées (hors causes sanitaires) respectent la hiérarchisation des destinations de la loi Garot</t>
  </si>
  <si>
    <t>Fréquence : démarche régulière
Degré de maturité : 
--avoir réalisé un diagnostic auprès de ses fournisseurs pour identifier les causes majeures de GA 
--démontrer que la procédure pour limiter le GA avec les fournisseurs est appliquée et porte à minima sur la gestion des sur-stocks exceptionnels ou des cas de crise
--pratique peu formalisée au sein de la politique globale de gestion des achats / stocks  
--veiller à ce que les actions de lutte contre le gaspillage alimentaire mises en place en cas de refus de denrées (hors causes sanitaires) respectent la hiérarchisation des destinations de la loi Garot</t>
  </si>
  <si>
    <t>DA 1 : Appro/Achat des denrées alimentaires</t>
  </si>
  <si>
    <t>DA 2 : Commercialisation des denrées alimentaires</t>
  </si>
  <si>
    <t>2.3 Ecouler les denrées à date courte (DLC/DDM) ou DDM dépassées ou avec défaut
- DLC pour produits frais et ultra-frais
- DDM pour produits peu périssables</t>
  </si>
  <si>
    <t>2.2 Mettre en place des pratiques de rotation (notamment sur denrées /rayons sensibles)</t>
  </si>
  <si>
    <t>Les commerces de détail alimentaire dont la surface de vente est supérieure à 400m² 
Les opérateurs de commerce de gros alimentaire dont le chiffre d'affaires annuel est supérieur à 50 millions d'euros</t>
  </si>
  <si>
    <t>Les commerces de détail alimentaire dont la surface de vente est supérieure à 400m²
 Les opérateurs de commerce de gros alimentaire dont le chiffre d'affaires annuel est supérieur à 50 millions d'euros</t>
  </si>
  <si>
    <t>Les commerces de détail alimentaire dont la surface de vente est supérieure à 400m²), 
Les opérateurs de commerce de gros alimentaire dont le chiffre d'affaires annuel est supérieur à 50 millions d'euros)</t>
  </si>
  <si>
    <t>Les commerces de détail alimentaire dont la surface de vente est supérieure à 400m², 
Les opérateurs de commerce de gros alimentaire dont le chiffre d'affaires annuel est supérieur à 50 millions d'euros)</t>
  </si>
  <si>
    <t xml:space="preserve"> Les commerces de détail alimentaire dont la surface de vente est supérieure à 400m² 
Les opérateurs de commerce de gros alimentaire dont le chiffre d'affaires annuel est supérieur à 50 millions d'euros</t>
  </si>
  <si>
    <t xml:space="preserve"> Il n'existe ni action de sensibilisation ni action de formation pour le personnel en charge de la commercialisation des denrées (si une des 2 actions est réalisée, la conformité réglementaire est remplie)</t>
  </si>
  <si>
    <t>Vérification de la prise en compte des dates dans le choix des denrées utilisées et vendues</t>
  </si>
  <si>
    <t>1.2 Améliorer la gestion des commandes et des stocks des denrées (et matières premières si concerné)</t>
  </si>
  <si>
    <t>*Preuve d'une adéquation entre l'analyse des invendus et les références proposées
*Analyse régulière du nombre de réf / gamme de denrées</t>
  </si>
  <si>
    <t>Assurer une valorisation en alimentation humaine pour les denrées hors cahier des charges ou avec défaut</t>
  </si>
  <si>
    <t>*Preuve que le cahier des charges intègre des solutions alternatives sur les denrées hors CDC
*Vérifier les procédures mises en place (ex : plan de contrôle, dérogations)</t>
  </si>
  <si>
    <t>Interdire le retour produit pour les denrées à DLC ou périssables (F&amp;L)</t>
  </si>
  <si>
    <t>Adapter son organisation logistique (en fonction des catégories de denrées, des dates, des tailles)</t>
  </si>
  <si>
    <t>Allonger voire supprimer quand cela est possible la DDM des denrées</t>
  </si>
  <si>
    <t>*Vérification des durées pratiquées sur chaque catégorie de denrées
*Justifier de l’allongement de la DDM (si possible)</t>
  </si>
  <si>
    <t xml:space="preserve">*Vérification de la prise en compte de l’aspect GA dans les politiques contractuelles
*Mise en place d’un plan de contrôle (visuel et organoleptique)
*Mesure des volumes de denrées concernées
</t>
  </si>
  <si>
    <t>Optimiser la fixation des dates sur les denrées avec les fournisseurs</t>
  </si>
  <si>
    <t>Donner le choix au propriétaire de la marchandise de la destination des denrées refusées en privilégiant le don lorsqu'il est possible (dans le cas des refus d'agréage hors causes sanitaires)</t>
  </si>
  <si>
    <t>*Bonne identification du propriétaire des denrées données par la plateforme
*Existence d'une convention de don (si concerné) à l'échelle entrepôt 
*Vérification des attestations de dons, de l'avoir fait au fournisseur, informations des asso destinataires du nom du propriétaire des denrées données</t>
  </si>
  <si>
    <r>
      <t>Sensibiliser</t>
    </r>
    <r>
      <rPr>
        <b/>
        <sz val="10"/>
        <color indexed="8"/>
        <rFont val="Helvetica Neue"/>
      </rPr>
      <t xml:space="preserve"> </t>
    </r>
    <r>
      <rPr>
        <sz val="10"/>
        <color indexed="8"/>
        <rFont val="Helvetica Neue"/>
      </rPr>
      <t>et former le personnel sur la partie commercialisation des denrées alimentaires</t>
    </r>
  </si>
  <si>
    <t>Mettre à disposition du personnel des informations sur les pratiques anti-gaspi pour les denrées arrivant à date</t>
  </si>
  <si>
    <t>2.2 Mettre en place des pratiques de rotation (notamment sur denrées/rayons sensibles)</t>
  </si>
  <si>
    <t>2.3 Ecouler les denrées à date courte (DLC/DDM) ou DDM dépassées ou avec défaut réglementairement acceptable
- DLC pour produits frais et ultra-frais
- DDM pour produits peu périssables</t>
  </si>
  <si>
    <t>Transformer des denrées sur place par l'établissement ou une start-up (ex : fait par des personnes en réinsertion professionnelle)</t>
  </si>
  <si>
    <t>Vérifier régulièrement les dates des denrées proposées à la vente (ex : contrôle visuel, outil de veille tech)</t>
  </si>
  <si>
    <t>Vérifier les dates des denrées en zone de stockage</t>
  </si>
  <si>
    <t>Connaître la durée de vie des denrées commercialisées (ex : avec tests de vieillissement)</t>
  </si>
  <si>
    <t>Fréquence : démarche aléatoire (selon la répartition avec le don)
Degré de maturité : 
--faire preuve d’une démarche visant à mettre en place des dispositifs de suivi et d’optimisation des denrées arrivant en date courte
--un process existe, est compris et appliqué par le personnel</t>
  </si>
  <si>
    <t>Fréquence : démarche régulière (selon la répartition avec le don)
Degré de maturité : 
--mettre en place de dispositifs de suivi et d’optimisation des denrées arrivant en date courte 
--un process existe, est compris et appliqué par le personnel et est formalisé</t>
  </si>
  <si>
    <t>Fréquence : démarche quotidienne de manière à avoir un niveau exemplaire de GA (selon la répartition avec le don)
Degré de maturité : 
--mettre en place de dispositifs de suivi et d’optimisation des denrées arrivant en date courte avec un résultat visible sur le taux de GA
--un process existe, est compris et appliqué par le personnel, est formalisé et est efficace (ex : existence de ratio stickage/dégagement/promo, lots anti-gaspi, don, etc)</t>
  </si>
  <si>
    <t xml:space="preserve">*Vérification de la présence de stickage dans les rayons ou une zone de stickage dédiée
*Preuve de la mise en place d’un outil de gestion des denrées permettant d’optimiser leur stickage </t>
  </si>
  <si>
    <t>Faire des opérations de dégagement (ex : offres promotionnelles) pour les denrées périssables</t>
  </si>
  <si>
    <r>
      <t xml:space="preserve">Vendre en premier les denrées « les plus anciennes »
</t>
    </r>
    <r>
      <rPr>
        <sz val="14"/>
        <color indexed="8"/>
        <rFont val="Helvetica Neue"/>
      </rPr>
      <t xml:space="preserve">
</t>
    </r>
  </si>
  <si>
    <t xml:space="preserve">*Preuve de la mise en place de lots anti-gaspi 
*Preuve de partenariats de revente des denrées arrivant en date courte avec une application de revente </t>
  </si>
  <si>
    <t>Suivi et traçabilité de la destination des denrées données (attention la date DLC n'est pas enregistrée au niveau des bons de sorties)</t>
  </si>
  <si>
    <t>Optimisation du don des denrées selon leur date (produits frais non concernés)</t>
  </si>
  <si>
    <t>Vérification que les denrées à donner sont clairement identifiées (dans la chambre froide pour les produits frais, dans une zone spécifique pour les autres)</t>
  </si>
  <si>
    <t>*Interview des associations (taux de refus moyen des denrées données)
*Vérification de l'absence de denrées interdites au don le jour de l'audit</t>
  </si>
  <si>
    <t>Donner des denrées aux qualités organoleptiques et sanitaires satisfaisantes</t>
  </si>
  <si>
    <t>Vérifier la bonne information concernant les allergènes contenus dans les denrées données</t>
  </si>
  <si>
    <t>Fréquence : formation et/ou sensibilisation à tous les nouveaux arrivants 
Degré de maturité : 
--mettre en place des actions de sensibilisation et/ou de formation de tout le personnel en contact régulier avec les invendus aux bonnes pratiques permettant de réduire le GA et aux enjeux en la matière 
--le personnel connaît les spécificités liées aux catégories de denrées
--le référent don est formé (cf. convention de don)
--preuve des supports de formation ou d'action de sensibilisation + liste et dates des personnes formées/sensibilisées</t>
  </si>
  <si>
    <t>Fréquence : formation et sensibilisation régulières avec suivi et actualisation régulière
Degré de maturité : 
--mettre en place des actions de sensibilisation et de formation de tout le personnel en contact régulier avec les invendus aux bonnes pratiques permettant de réduire le GA et aux enjeux en la matière + adaptées au poste
--le personnel connaît les spécificités liées aux catégories de denrées
--le référent don est formé (cf. convention de don)
--preuve des supports de formation ou d'action de sensibilisation + liste et date des personnes formées/sensibilisées</t>
  </si>
  <si>
    <t>Mettre à disposition du personnel des informations sur les pratiques anti-gaspi pour les denrées invendues</t>
  </si>
  <si>
    <t>Avoir étudié et/ou mis en place une ou plusieurs filières de valorisation des denrées en alimentation animale (à minima pour les fruits et légumes)</t>
  </si>
  <si>
    <t>*Contrôler les denrées mises au don le jour de l'audit et vérification des catégories de denrées et des dates
*Si arrangement sur le don après J-2, vérification auprès du partenaire sur le contenu de cet arrangement (preuve écrite ou orale)</t>
  </si>
  <si>
    <t>Trier les denrées invendues pour ne mettre au don que les denrées elligibles et distribuables (d'un point de vue réglementaire) ou encore consommables pour le cas des collectes des personnes en précarité directement en magasin</t>
  </si>
  <si>
    <t>Où : point de vente - en cas de fonctionnement en réseau : formations peuvent être imposées
Qui : chef d'entreprise (personne en contact avec les denrées à la vente)
Quoi :
- entretien avec le personnel : sur le contenu des formations/actions de sensibilisation [échantillon : 1 personne]
- vérification documentaire : support de formation (si formation hygiène) ou sensibilisation, plan de formation et suivi, liste de présence ou attestation de formation</t>
  </si>
  <si>
    <t>Où : point de vente - en cas de fonctionnement en réseau : formations peuvent être imposées
Qui : chef d'entreprise (personne en charge des denrées invendues et données)
Quoi :
- entretien avec le personnel : sur le contenu des formations/actions de sensibilisation [échantillon : 1 personne]
- vérification documentaire : support de formation (si formation hygiène) ou sensibilisation, plan de formation et suivi, liste de présence ou attestation de formation</t>
  </si>
  <si>
    <r>
      <t>Où : point de vente
Qui : chef d'entreprise (personne en charge des appro/achats  et qui passe les commandes)
Quoi :</t>
    </r>
    <r>
      <rPr>
        <sz val="11"/>
        <color rgb="FFFF0000"/>
        <rFont val="Helvetica Neue"/>
        <family val="2"/>
        <scheme val="minor"/>
      </rPr>
      <t xml:space="preserve">
</t>
    </r>
    <r>
      <rPr>
        <sz val="11"/>
        <color theme="1"/>
        <rFont val="Helvetica Neue"/>
        <family val="2"/>
        <scheme val="minor"/>
      </rPr>
      <t xml:space="preserve">- entretien avec le personnel : sur le contenu des formations/actions de sensibilisation [échantillon : 1 personne]
- vérification documentaire : support de formation (si formation hygiène) ou sensibilisation, plan de formation et suivi, liste de présence ou attestation de formation ; fiche de gestion des denrées (intégrant une connaissance des spécificités liées aux denrées dont les attentes sont différentes : visuel, gustatif, organoleptique, réglementaire)
</t>
    </r>
  </si>
  <si>
    <t>Où : point de vente
Qui : chef d'entreprise
Quoi : 
- entretien avec le personnel : sur la description du process mis en place
- vérification documentaire : à priori pas de documents; dans certains cas contrat avec équarisseur
- vérification de la cohérence de cette pratique avec les autres moyens d'écoulement ou de valorisation de denrées (ex : don) - à mettre en corrélation avec le taux de GA</t>
  </si>
  <si>
    <t>Où : siège et établissement
Qui : achats/catégories + marketing/direction de l'offre
Quoi :  
- entretien avec le personnel : sur la description du process mis en place avec prise en compte des denrées qui génèrent du GA et sur la gestion du logiciel de commande
-  vérification documentaire : politique d'approvisionnement écrite ; documents sur le suivi des commandes et stocks ; documents sur la tracabilité interne (plan de maîtrise sanitaire) --&gt; à garder 6 mois // ou tout autre document relatif à cette problématique</t>
  </si>
  <si>
    <t>Où : établissement
Qui : commerce
Quoi : 
- entretien avec le personnel : sur la description du process mis en place pour la vérification régulière des dates
- vérification documentaire : vérification que le process existe, est appliqué, est compris
- vérification visuelle : vérification en zone de stockage des denrées présentes</t>
  </si>
  <si>
    <t>Où : siège et établissement
Qui : RH/formation et personnes en charge des appro/achats et qui passe les commandes
Quoi : 
- entretien avec le personnel : sur le contenu des formations/actions de sensibilisation [échantillon : 1 à 3 personnes selon les catégories de denrées retrouvées (PLS, PGC, PFT)]
- vérification documentaire : support de formation (si formation hygiène) et sensibilisation, plan de formation et suivi, liste de présence ou attestation de formation</t>
  </si>
  <si>
    <t>Où : établissement
Qui : commerce / direction entrepot
Quoi : 
- entretien avec le personnel : sur la description du process mis en place
- vérification documentaire : convention de don pour l'alimentation animale, historique des dons réalisés
- vérification de la cohérence de cette pratique avec les autres moyens d'écoulement ou de valorisation de denrées (ex : don) - à mettre en corrélation avec le taux de GA</t>
  </si>
  <si>
    <t>Où : siège et établissement
Qui : RH/formation ; directeur du magasin, personne en contact avec les denrées
Quoi :
- entretien avec le personnel : sur le contenu des formations/actions de sensibilisation [échantillon : 1 personne pour la tranche 1 ; 1 personne par catégorie de denrées retrouvées (PLS, PGC, PFT) pour tranche 2 ; 3 personnes par  catégorie de denrées retrouvées (PLS, PGC, PFT) pour tranche 3]
- vérification documentaire : support de formation (si formation hygiène) et sensibilisation, plan de formation et suivi, liste de présence ou attestation de formation</t>
  </si>
  <si>
    <t>Où : variable (boutique, comptable) - En cas de fonctionnement en réseau : procédures au niveau de la tête et mise en œuvre sur le pt de vente
Qui : Chef d'entreprise
Quoi : 
- entretien avec le personnel : sur la description du process mis en place avec prise en compte des denrées qui génèrent du GA
- vérification documentaire : politique d'approvisionnement et de fabrication ; montrer que les denrées qui génèrent de la casse sont connues et paramètres ajustés; données conservées d'une année sur l'autre</t>
  </si>
  <si>
    <r>
      <t>Où : point de vente
Qui : chef d'entreprise
Quoi :</t>
    </r>
    <r>
      <rPr>
        <sz val="11"/>
        <color rgb="FFFF0000"/>
        <rFont val="Helvetica Neue"/>
        <family val="2"/>
        <scheme val="minor"/>
      </rPr>
      <t xml:space="preserve"> 
</t>
    </r>
    <r>
      <rPr>
        <sz val="11"/>
        <color theme="1"/>
        <rFont val="Helvetica Neue"/>
        <family val="2"/>
        <scheme val="minor"/>
      </rPr>
      <t>- entretien avec le personnel : sur la description du process mis en place pour la vérification régulière des dates
- vérification documentaire : vérification que le process existe, est appliqué, est compris
- vérification visuelle : vérification au niveau de la surface de vente des denrées présentes, vérification en zone de stockage des denrées présentes</t>
    </r>
  </si>
  <si>
    <t>Où : siège et établissement
Qui : direction commerciale + achats/catégories + direction de l'offre
Quoi : 
- entretien avec le personnel : sur la description du process mis en place avec prise en compte des denrées qui génèrent du GA
- vérification documentaire : politique d'approvisionnement écrite ; montrer que les denrées qui génèrent de la casse sont connus et paramètres ajustés</t>
  </si>
  <si>
    <t>Où : établissement
Qui : RH/formation ; commerce / direction entrepot ; personnes en charge des denrées données
Quoi : 
- entretien avec le personnel : sur le contenu des formations/actions de sensibilisation [échantillon : 1 à 3 personnes selon les catégories de denrées retrouvées (PLS, PGC, PFT)]
- vérification documentaire : support de formation (si formation hygiène) et sensibilisation, plan de formation et suivi, liste de présence ou attestation de formation</t>
  </si>
  <si>
    <t>Où : siège et établissement
Qui : RH/formation ; directeur du magasin, personne en contact avec les denrées à la vente
Quoi :
- entretien avec le personnel : sur le contenu des formations/actions de sensibilisation [échantillon : 1 personne pour la tranche 1 ; 1 personne par  catégorie de denrées retrouvées (PLS, PGC, PFT) pour tranche 2 ; 3 personnes par catégorie de denrées retrouvées (PLS, PGC, PFT) pour tranche 3]
- vérification documentaire : support de formation (si formation hygiène) et sensibilisation, plan de formation et suivi, liste de présence ou attestation de formation</t>
  </si>
  <si>
    <t>Où : siège et établissement
Qui : RH/formation ; personnes en contact avec les denrées à la vente
Quoi : 
- entretien avec le personnel : sur le contenu des formations/actions de sensibilisation [échantillon : 1 à 3 personnes selon les catégories de denrées retrouvées (PLS, PGC, PFT)]
- vérification documentaire : support de formation (si formation hygiène) et sensibilisation, plan de formation et suivi, liste de présence ou attestation de formation</t>
  </si>
  <si>
    <r>
      <t xml:space="preserve">Où : établissement
Qui : référent don
Quoi : 
- entretien avec le personnel : sur la description du process mis en place, sur les relations avec les associations ou autres bénéficiaires du don
- entretien avec la principale association de gestion des dons (quand elle existe) sur les relations entretenues
- vérification documentaire : convention du don
- cas de la pénurie d'asso ou autres problématiques identifiées : preuve d'avoir essayé de joindre des acteurs 
</t>
    </r>
    <r>
      <rPr>
        <sz val="11"/>
        <rFont val="Helvetica Neue"/>
        <family val="2"/>
        <scheme val="minor"/>
      </rPr>
      <t>- vérification de la cohérence de cette pratique avec les autres moyens d'écoulement ou de valorisation de denrées (ex : don) - à mettre en corrélation avec le taux de GA</t>
    </r>
  </si>
  <si>
    <t>Où : établissement 
Qui : référent du don
Quoi :
- entretien avec le personnel : sur la description du process mis en place pour la vérification de la qualité des dons et le respect au niveau de l'établissement, sur les relations avec les associations ou autres bénéficiaires du don
- entretien avec la principale association de gestion des dons (quand elle existe) sur la qualité des dons
- vérification documentaire : plan de gestion du don, procédures visant à évaluer la qualité du don, à enregistrer les défauts signalés par l'association destinataire du don de denrées et suivre les actions correctives engagées
- vérification visuelle : zone recevant les denrées destinées au don, absence de denrées interdites au don et dont la date est dépassée</t>
  </si>
  <si>
    <t>Fréquence : formation et/ou sensibilisation existante mais ponctuelle
Degré de maturité : 
--faire preuve d’une démarche visant à sensibiliser et/ ou former la majorité du personnel en charge des approvisionnements et des achats aux bonnes pratiques permettant de réduire le GA et aux enjeux en la matière 
--pratique non formalisée au sein de la politique globale de gestion des achats / stocks</t>
  </si>
  <si>
    <t>Fréquence : formation et/ou sensibilisation existante mais ponctuelle
Degré de maturité : 
--faire preuve d’une démarche visant à sensibiliser et/ ou former la majorité du personnel en contact régulier avec les denrées au moment de leur commercialisation aux bonnes pratiques permettant de réduire le GA et aux enjeux en la matière 
--le personnel connaît les spécificités liées aux catégories de denrées/rayons
--preuve des supports de formation ou d'action de sensibilisation + liste et date des personnes formées/sensibilisées</t>
  </si>
  <si>
    <t>Fréquence : formation et/ou sensibilisation à tous les nouveaux arrivants 
Degré de maturité : 
--mettre en place des actions de sensibilisation et/ou de formation de tout le personnel en contact régulier avec les denrées au moment de leur commercialisation aux bonnes pratiques permettant de réduire le GA et aux enjeux en la matière 
--le personnel connaît les spécificités liées aux catégories de denrées/rayons
--le personnel connaît les indicateurs du GA à suivre (cf. calcul du GA et indicateurs suivis dans le cadre du diagnostic)
--preuve des supports de formation ou d'action de sensibilisation + liste et dates des personnes formées/sensibilisées</t>
  </si>
  <si>
    <t>Fréquence : formation et/ou sensibilisation existante mais ponctuelle
Degré de maturité : 
--faire preuve d’une démarche visant à sensibiliser et/ ou former la majorité du personnel en contact régulier avec les invendus aux bonnes pratiques permettant de réduire le GA et aux enjeux en la matière 
--le personnel connaît les spécificités liées aux catégories de denrées
--le référent don est formé (cf. convention de don)
--preuve des supports de formation ou d'action de sensibilisation + liste et date des personnes formées/sensibilisées</t>
  </si>
  <si>
    <t>Audits initiaux et suivis - Si audit siège</t>
  </si>
  <si>
    <t>Système organisationnel 1</t>
  </si>
  <si>
    <t xml:space="preserve">
</t>
  </si>
  <si>
    <t>* à multiplier par schéma organisationnel (nb de critère et nb de magasin)
Exemple : 1 enseigne avec 10 établissements de tranche 1 = 10 x 1 jour + 0,5 jour</t>
  </si>
  <si>
    <r>
      <t xml:space="preserve">Audits de suivis 1 et 2 - maintien du niveau obtenu (sauf si NC)
</t>
    </r>
    <r>
      <rPr>
        <sz val="10"/>
        <color indexed="8"/>
        <rFont val="Helvetica Neue"/>
      </rPr>
      <t xml:space="preserve">Objectif : vérification du diagnostic annuel et des actions réglementaires et de l'usage de la marque </t>
    </r>
  </si>
  <si>
    <r>
      <t xml:space="preserve">Audits de suivis 1 et 2
</t>
    </r>
    <r>
      <rPr>
        <sz val="10"/>
        <color indexed="8"/>
        <rFont val="Helvetica Neue"/>
      </rPr>
      <t xml:space="preserve">Objectif : vérification du diagnostic annuel et des actions réglementaires et de l'usage de la marque </t>
    </r>
  </si>
  <si>
    <r>
      <rPr>
        <b/>
        <u/>
        <sz val="10"/>
        <color indexed="8"/>
        <rFont val="Helvetica Neue"/>
      </rPr>
      <t>Règles d'optimisation des durées d'audit établissement dans le cadre des activités centralisées au niveau de l'enseigne :</t>
    </r>
    <r>
      <rPr>
        <sz val="10"/>
        <color indexed="8"/>
        <rFont val="Helvetica Neue"/>
      </rPr>
      <t xml:space="preserve">
-La durée d’audit sur site peut être réduite de 30 à 50% en fonction du degrés de centralisation des actions et des enregistrements / modes de preuve (sur le DA 1 et le DA 3) 
-La durée de l’audit de l’établissement ne peut pas être réduite de plus de 50%
Le siège s’entend comme une unité homogène de centralisation, d’enregistrements. On audite au niveau de l’établissement que ce qui est décidé au niveau de l’enseigne s’applique bien. </t>
    </r>
  </si>
  <si>
    <t>Audit siège</t>
  </si>
  <si>
    <t>0,5 à 1*</t>
  </si>
  <si>
    <r>
      <rPr>
        <b/>
        <sz val="11"/>
        <color indexed="8"/>
        <rFont val="Helvetica Neue"/>
      </rPr>
      <t>Tranche 1</t>
    </r>
    <r>
      <rPr>
        <sz val="10"/>
        <color indexed="8"/>
        <rFont val="Helvetica Neue"/>
      </rPr>
      <t xml:space="preserve">
Moins de 400m² (proxi)</t>
    </r>
  </si>
  <si>
    <r>
      <rPr>
        <b/>
        <sz val="11"/>
        <color indexed="8"/>
        <rFont val="Helvetica Neue"/>
      </rPr>
      <t>Tranche 2</t>
    </r>
    <r>
      <rPr>
        <sz val="10"/>
        <color indexed="8"/>
        <rFont val="Helvetica Neue"/>
      </rPr>
      <t xml:space="preserve">
</t>
    </r>
    <r>
      <rPr>
        <sz val="10"/>
        <color indexed="8"/>
        <rFont val="Helvetica Neue"/>
      </rPr>
      <t>Entre 400 et 2500m² (super)</t>
    </r>
  </si>
  <si>
    <r>
      <rPr>
        <b/>
        <sz val="11"/>
        <color indexed="8"/>
        <rFont val="Helvetica Neue"/>
      </rPr>
      <t>Tranche 3</t>
    </r>
    <r>
      <rPr>
        <sz val="10"/>
        <color indexed="8"/>
        <rFont val="Helvetica Neue"/>
      </rPr>
      <t xml:space="preserve">
Au-delà de 2500m² (hyper)</t>
    </r>
  </si>
  <si>
    <t>Optimiser les minimums de commandes avec les fournisseurs (avec une attention particulière sur les promotions proposées)</t>
  </si>
  <si>
    <t>Commentaires des auditeurs</t>
  </si>
  <si>
    <t>NB : Le point de départ pour les attentes par niveau est le diagnostic initial, le suivi est annuel (revu à chaque audit de suivi)</t>
  </si>
  <si>
    <t>Note finale DA1 / 40</t>
  </si>
  <si>
    <t>Taux de casse nette (montant € casse nette / CA alimentaire OU quantité casse nette / quantité de denrées vendues) :
Surgelé-froid négatif et ambiant : &lt; 0,10%
Froid positif et ultra-frais : &lt; 0,50%</t>
  </si>
  <si>
    <t>Note finale DA3 / 24</t>
  </si>
  <si>
    <t>Note finale DA2 /40</t>
  </si>
  <si>
    <t>*Vérification des documents de suivi des dons (agenda, outil informatique, etc)</t>
  </si>
  <si>
    <t>Favoriser le don des produits invendus à des bénéficiaires (clients, personnel, associations, etc) et quantifier en poids ces invendus</t>
  </si>
  <si>
    <t>*Vérifier l’existence de ces fiches recettes ainsi que de leur connaissance par le personnel</t>
  </si>
  <si>
    <t xml:space="preserve">Sensibiliser et former le personnel sur les bonnes pratiques métiers sur son poste lors de la fabrication (gestion des stocks, maîtrise des bonnes pratiques, de la chaîne du froid, etc)
</t>
  </si>
  <si>
    <t>*Questionnement du personnel sur sa formation/connaissance des BPH, HACCP</t>
  </si>
  <si>
    <r>
      <rPr>
        <b/>
        <sz val="10"/>
        <color indexed="24"/>
        <rFont val="Helvetica Neue"/>
      </rPr>
      <t>Obligation règlementaire</t>
    </r>
    <r>
      <rPr>
        <b/>
        <sz val="10"/>
        <color indexed="25"/>
        <rFont val="Helvetica Neue"/>
      </rPr>
      <t xml:space="preserve"> : </t>
    </r>
    <r>
      <rPr>
        <b/>
        <sz val="10"/>
        <color indexed="8"/>
        <rFont val="Helvetica Neue"/>
      </rPr>
      <t>Sensibiliser et former les acteurs</t>
    </r>
    <r>
      <rPr>
        <sz val="10"/>
        <color indexed="8"/>
        <rFont val="Helvetica Neue"/>
      </rPr>
      <t xml:space="preserve">
« </t>
    </r>
    <r>
      <rPr>
        <i/>
        <sz val="10"/>
        <color indexed="8"/>
        <rFont val="Arial"/>
        <family val="2"/>
      </rPr>
      <t>La lutte contre le gaspillage alimentaire comprend la sensibilisation et la formation de tous les acteurs, la mobilisation des acteurs au niveau local et une communication régulière auprès des consommateurs, en particulier dans le cadre des programmes locaux de prévention des déchets</t>
    </r>
    <r>
      <rPr>
        <sz val="10"/>
        <color indexed="8"/>
        <rFont val="Arial"/>
        <family val="2"/>
      </rPr>
      <t>. » (Article L541-15-4 du code de l’environnement créé par la loi Garot 2016)</t>
    </r>
  </si>
  <si>
    <t>Taux de GA</t>
  </si>
  <si>
    <t>1.4 Sensibiliser et former le personnel aux bonnes pratiques anti-gaspi liées aux appro/achat (et à la fabrication si concerné)</t>
  </si>
  <si>
    <t>*Vérification des procédures mises en place pour identifier et corriger les problèmes (en fonction de la situation de l'établissement, certains ne sont pas soumis à la formalisation écrite)
*Vérification du suivi dans un cahier des anomalies
*Prise en compte d'une certification "Food safety" type ISO 22000</t>
  </si>
  <si>
    <t xml:space="preserve">*Vérification des durées pratiquées sur chaque catégorie de denrées
*Justification du remplacement de la DLC par la DDM
*Prise en compte d'une certification "Food safety" type ISO 22000
</t>
  </si>
  <si>
    <t>*Existence de procédures ou de formation des fournisseurs/logisticiens au respect de la chaine du froid
*Prise en compte d'une certification "Food safety" type ISO 22000</t>
  </si>
  <si>
    <t>*Vérification auprès du personnel de la pratique mise en place</t>
  </si>
  <si>
    <t>Proportion de produits du grossiste</t>
  </si>
  <si>
    <t>Surgelé-froid négatif et ambiant</t>
  </si>
  <si>
    <t>Froid positif et ultra-frais</t>
  </si>
  <si>
    <t>Niveau sur le taux de GA</t>
  </si>
  <si>
    <t>Taux de GA personnalisé</t>
  </si>
  <si>
    <t>SPECIFIQUE GROSSISTE - Calcul du niveau de l'établissement sur son taux de GA personnalisé en fonction de ses activités</t>
  </si>
  <si>
    <t>Seuil personnalisé haut niveau 1</t>
  </si>
  <si>
    <t>Seuil personnalisé bas niveau 1</t>
  </si>
  <si>
    <t>Seuil personnalisé haut niveau 2</t>
  </si>
  <si>
    <t>Seuil personnalisé bas niveau 2 (bas)</t>
  </si>
  <si>
    <t>Seuil personnalisé haut niveau 3</t>
  </si>
  <si>
    <t>Observations sur le pilotage des biodéchets</t>
  </si>
  <si>
    <t>/18</t>
  </si>
  <si>
    <t>/50</t>
  </si>
  <si>
    <t>/8</t>
  </si>
  <si>
    <t>/4</t>
  </si>
  <si>
    <t>Note finale /172</t>
  </si>
  <si>
    <t xml:space="preserve">*Vérification de l'existence de ces procédures et de leur gestion </t>
  </si>
  <si>
    <t>Où : établissement
Qui : directeur de l'établissement
Quoi : 
- entretien avec le personnel : sur la description du process mis en place pour la vérification régulière des dates
- vérification documentaire : vérification que le process existe, est appliqué, est compris
- vérification visuelle : vérification au niveau de la surface de vente des denrées en rayon, vérification en zone de stockage des denrées présentes (en priorité les palettes gerbées : sur les DDM, vérification que l'information de la date existe), vérification au niveau des poubelles des denrées jetées</t>
  </si>
  <si>
    <t>Vérification qu'une procédure existe et est mise en place pour assurer une bonne rotation des denrées</t>
  </si>
  <si>
    <t>*Vérification de la mise en place d'un process sur les denrées en dégagement
*Vérification de la capacité à suivre les volumes annuels de produits en dégagement</t>
  </si>
  <si>
    <t>Mettre en place des procédures spécifiques pour la rotation des denrées des rayons traditionnels</t>
  </si>
  <si>
    <t xml:space="preserve">Adapter l'approvisionnement (quantités et conditionnement) des matières premières en fonction de la demande </t>
  </si>
  <si>
    <t xml:space="preserve">Vérifier dès la réception que les denrées soient conformes à la commande passée </t>
  </si>
  <si>
    <t>*Vérification de la gestion des zones de stockage
*Vérification de la date de fabrication (ex : utilisation de pastilles de couleur)
* Interview du personnel sur les modes opératoires</t>
  </si>
  <si>
    <t>Où : point de vente
Qui : chef d'entreprise
Quoi : 
- entretien avec le personnel : sur la description du process mis en place avec prise en compte des denrées qui génèrent de la GA et sur la gestion du logiciel de commande
- vérification documentaire : documents sur le suivi des commandes et stocks ; documents sur la tracabilité interne (plan de maîtrise sanitaire) --&gt; à garder 6 mois ; documents écrits sur les matières premières (données de fabrication et données de vente)
- vérification visuelle : vérification en zone de stockage de la méthode suivie pour le stockage de la marchandise et des produits finis</t>
  </si>
  <si>
    <t>Conserver les données de vente d’une année sur l’autre pour anticiper la demande</t>
  </si>
  <si>
    <t>*Interview du personnel sur les modes opératoires
*Vérification des documents de suivi des denrées jetées (agenda, outil informatique, etc)</t>
  </si>
  <si>
    <t xml:space="preserve">Observations sur le DAT (points forts à pérenniser, points faibles à améliorer) </t>
  </si>
  <si>
    <t>Observations sur le DAT (corrélation des résultats qualitatifs et quantitatifs et justification en cas d'incohérences)</t>
  </si>
  <si>
    <t>3.5 Veille et mise en place de nouvelles pratiques de lutte contre le gaspillage alimentaire</t>
  </si>
  <si>
    <t>1.5 Veille et mise en place de nouvelles pratiques de lutte contre le gaspillage alimentaire</t>
  </si>
  <si>
    <t>2.5 Veille et mise en place de nouvelles pratiques de lutte contre le gaspillage alimentaire</t>
  </si>
  <si>
    <r>
      <t>Fréquence : démarche lors de chaque réassortiment sur produits frais (avec ou sans DLC) à la vente / en rayon
Degré de maturité : 
--mettre en place des pratiques de rotation et faire un suivi lors de chaque réassortiment sur les produits frais (avec ou sans DLC) à la vente / en rayon</t>
    </r>
    <r>
      <rPr>
        <sz val="10"/>
        <rFont val="Helvetica Neue"/>
      </rPr>
      <t xml:space="preserve">
--un process existe, est compris et appliqué par le personnel</t>
    </r>
  </si>
  <si>
    <r>
      <t>Fréquence : démarche régulière selon les typologies de produits (produits frais et produits avec DDM) à la vente / en rayon
Degré de maturité : 
--mettre en place des pratiques de rotation et faire un suivi lors de chaque réassortiment sur les produits frais (avec ou sans DLC) à la vente / en rayon
--faire un inventaire régulier (deux fois par an minimum) sur les produits avec DDM (surgelés + secs) à la vente / en rayon</t>
    </r>
    <r>
      <rPr>
        <sz val="10"/>
        <rFont val="Helvetica Neue"/>
      </rPr>
      <t xml:space="preserve">
--un process existe, est compris et appliqué par le personnel</t>
    </r>
  </si>
  <si>
    <r>
      <t>Fréquence : démarche lors de chaque réassortiment (sur tous types de produits)
Degré de maturité : 
--mettre en place des pratiques de rotation et faire un suivi lors de chaque réassortiment sur tous produits (DLC + DDM + autres) et dans tous les emplacements (à la vente / en rayon + réserves) tout en favorisant la bonne gestion des produits arrivant en date courte</t>
    </r>
    <r>
      <rPr>
        <sz val="10"/>
        <rFont val="Helvetica Neue"/>
      </rPr>
      <t xml:space="preserve">
--un process existe, est compris et appliqué par le personnel et est formalisé</t>
    </r>
  </si>
  <si>
    <r>
      <t>A remplir pour une candidature</t>
    </r>
    <r>
      <rPr>
        <b/>
        <sz val="12"/>
        <color theme="1"/>
        <rFont val="Helvetica Neue"/>
      </rPr>
      <t xml:space="preserve"> groupe</t>
    </r>
  </si>
  <si>
    <r>
      <t xml:space="preserve">Commentaires des auditeurs
</t>
    </r>
    <r>
      <rPr>
        <sz val="10"/>
        <color indexed="8"/>
        <rFont val="Helvetica Neue"/>
      </rPr>
      <t>NB : les cases rosées sont réservées à l'auditeur</t>
    </r>
  </si>
  <si>
    <t>Degré de maturité : 
--expérimentation de nouveaux outils ou pratiques innovantes permettant de réduire le GA (nouveaux d'un point de vue de l'activité du candidat)</t>
  </si>
  <si>
    <t>Degré de maturité : 
--veille régulière sur de nouveaux outils ou pratiques innovantes permettant de réduire le GA (nouveaux d'un point de vue de l'activité du candidat)</t>
  </si>
  <si>
    <t>Degré de maturité : 
--mise en place sur le long terme de nouveaux outils ou pratiques innovantes permettant de lutter contre le GA (nouveaux d'un point de vue de l'activité du candidat)
--pratique formalisée au sein d’une politique globale de gestion des achats / stocks pérenne  
--pratique duplicable sur tout établissement
--pratique ayant un impact mesuré et avéré sur le GA</t>
  </si>
  <si>
    <t>Degré de maturité : 
--mise en place sur le long terme de nouveaux outils ou pratiques innovantes permettant de lutter contre le GA (nouveaux d'un point de vue de l'activité du candidat)
--pratique formalisée au sein d’une politique globale de ventes  
--pratique duplicable sur tout établissement
--pratique ayant un impact mesuré et avéré sur le GA</t>
  </si>
  <si>
    <t>Degré de maturité : 
--mise en place sur le long terme de nouveaux outils ou pratiques innovantes permettant de lutter contre le GA (nouveaux d'un point de vue de l'activité du candidat)
--pratique formalisée au sein d’une politique globale de gestion des invendus
--pratique duplicable sur tout établissement
--pratique ayant un impact mesuré et avéré sur le GA</t>
  </si>
  <si>
    <t>Degré de maturité : 
--prendre en compte les résultats du diagnostic  initial/de renouvellement  et agir de manière non ciblée
--développer les indicateurs du GA par catégories de denrées, catégories de conditionnement/rayons et type de vente
--biper systématiquement les invendus sur tous les produits avec un gene code (dont rayons trad et fruits et légumes)</t>
  </si>
  <si>
    <t>Degré de maturité : 
--prendre en compte les résultats du diagnostic initial/renouvellement et agir de manière ciblée avec un suivi de la progression 
--cibler en interne les sources de GA par catégories de denrées, catégories de conditionnement/rayons et type de vente 
--évaluer la performance des actions mises en place et les adapter au besoin
--tableau d'indicateurs formalisé et partagé avec le personnel
--biper systématiquement les invendus sur tous les rayons (y compris rayons trad sur produits non emballés)</t>
  </si>
  <si>
    <t>Degré de maturité : 
--prendre en compte les résultats du  diagnostic  initial/renouvellement  et agir de manière ciblée
--cibler en interne les sources de GA par catégories de denrées, catégories de conditionnement/rayons et type de vente 
--suivre la mise en place des actions
--tableau d'indicateurs formalisé et partagé avec le personnel
--biper systématiquement les invendus sur au moins un rayon sans produit avec un gene code (notamment rayons trad et fruits et légumes)</t>
  </si>
  <si>
    <t>Taux de casse nette (montant € casse nette / CA alimentaire OU quantité casse nette / quantité de denrées vendues) :
Surgelé-froid négatif et ambiant : Entre 0,15 et 0,10%
Froid positif et ultra-frais : Entre 0,80 et 0,50%</t>
  </si>
  <si>
    <t>Taux de casse nette (montant € casse nette / CA alimentaire OU quantité casse nette / quantité de denrées vendues) :
Surgelé-froid négatif et ambiant : Entre 0,20 et 0,16%
Froid positif et ultra-frais : Entre 1,00 et 0,81%</t>
  </si>
  <si>
    <t>Audit établissement à distance</t>
  </si>
  <si>
    <t>Mettre en place des procédures spécifiques pour l'écoulement des denrées des rayons traditionnels (si concerné par ce type de rayons)</t>
  </si>
  <si>
    <t>Mettre en place en magasin des zones anti-gaspi (si la disposition du magasin le permet)</t>
  </si>
  <si>
    <t>Audit initial</t>
  </si>
  <si>
    <t>DA transversal - Diagnostic</t>
  </si>
  <si>
    <t xml:space="preserve">0.1 Plan d'action lié au diagnostic
Suivi du plan d'action lié au diagnostic, dont les points suivants :
- Les nouvelles actions mises en place durant l’année passée ;
- Les actions prévues l’année suivante ;
- Les difficultés rencontrées pour mettre en place certaines actions et expliquant les éventuelles fluctuations du taux de gaspillage alimentaire 
</t>
  </si>
  <si>
    <t>Respect de la réglementation</t>
  </si>
  <si>
    <t>Annexe réglementaire</t>
  </si>
  <si>
    <t>Respect du règlement d’usage de la marque</t>
  </si>
  <si>
    <t>Observations générales sur l'audit de suivi</t>
  </si>
  <si>
    <r>
      <rPr>
        <b/>
        <sz val="12"/>
        <color indexed="8"/>
        <rFont val="Helvetica Neue"/>
      </rPr>
      <t>Critères du référentiel / Audit initial</t>
    </r>
    <r>
      <rPr>
        <b/>
        <sz val="10"/>
        <color indexed="8"/>
        <rFont val="Helvetica Neue"/>
      </rPr>
      <t xml:space="preserve">
</t>
    </r>
    <r>
      <rPr>
        <sz val="10"/>
        <color indexed="8"/>
        <rFont val="Helvetica Neue"/>
      </rPr>
      <t>NB : les critères grisés comportent une obligation réglementaire</t>
    </r>
  </si>
  <si>
    <r>
      <rPr>
        <b/>
        <sz val="12"/>
        <color indexed="8"/>
        <rFont val="Helvetica Neue"/>
      </rPr>
      <t>Commentaires des auditeurs</t>
    </r>
    <r>
      <rPr>
        <b/>
        <sz val="10"/>
        <color indexed="8"/>
        <rFont val="Helvetica Neue"/>
      </rPr>
      <t xml:space="preserve">
</t>
    </r>
    <r>
      <rPr>
        <sz val="10"/>
        <color indexed="8"/>
        <rFont val="Helvetica Neue"/>
      </rPr>
      <t>NB : les cases rosées sont réservées à l'auditeur</t>
    </r>
  </si>
  <si>
    <t xml:space="preserve">
Commentaires des auditeurs</t>
  </si>
  <si>
    <t xml:space="preserve">
Critères du référentiel / Audit de suivi</t>
  </si>
  <si>
    <t>Usage de la marque</t>
  </si>
  <si>
    <r>
      <rPr>
        <b/>
        <sz val="12"/>
        <color theme="8"/>
        <rFont val="Helvetica Neue"/>
      </rPr>
      <t>Obligation règlementaire**</t>
    </r>
    <r>
      <rPr>
        <b/>
        <sz val="12"/>
        <color indexed="8"/>
        <rFont val="Helvetica Neue"/>
      </rPr>
      <t xml:space="preserve"> : Nommer un responsable en charge du Plan de gestion de </t>
    </r>
    <r>
      <rPr>
        <b/>
        <sz val="12"/>
        <color theme="1"/>
        <rFont val="Helvetica Neue"/>
      </rPr>
      <t>la qualité du don et du respect du Plan de Gestion du Don</t>
    </r>
    <r>
      <rPr>
        <b/>
        <sz val="12"/>
        <color indexed="8"/>
        <rFont val="Helvetica Neue"/>
      </rPr>
      <t xml:space="preserve"> (avec planning de remplacement en cas d'absence du responsable)</t>
    </r>
    <r>
      <rPr>
        <sz val="12"/>
        <color indexed="8"/>
        <rFont val="Helvetica Neue"/>
      </rPr>
      <t xml:space="preserve"> : « </t>
    </r>
    <r>
      <rPr>
        <i/>
        <sz val="12"/>
        <color indexed="8"/>
        <rFont val="Arial"/>
        <family val="2"/>
      </rPr>
      <t xml:space="preserve">Dans chaque établissement, est désignée une personne qualifiée responsable de la coordination, du suivi et du respect de ce plan de gestion. Cette personne veille au respect de l'application des dispositions prévues aux articles D. 541-310 et D. 541-311. » </t>
    </r>
    <r>
      <rPr>
        <sz val="12"/>
        <color indexed="8"/>
        <rFont val="Arial"/>
        <family val="2"/>
      </rPr>
      <t>(Art. D541-312 du code de l’environnement)</t>
    </r>
  </si>
  <si>
    <t>LABEL ANTI-GASPILLAGE ALIMENTAIRE DISTRIBUTION - Audit de suivi - Synthèse des non-conformités réglementaires</t>
  </si>
  <si>
    <r>
      <t xml:space="preserve">LABEL ANTI-GASPILLAGE ALIMENTAIRE DISTRIBUTION - Plan d'audit
</t>
    </r>
    <r>
      <rPr>
        <b/>
        <sz val="8"/>
        <color indexed="8"/>
        <rFont val="Helvetica Neue"/>
      </rPr>
      <t>(Utilisation de cet onglet par l'auditeur si nécessaire - le plan d'audit doit surtout être validé avec le candidat pour assurer un bon déroulement de l'audit)</t>
    </r>
  </si>
  <si>
    <t>Date / Heure</t>
  </si>
  <si>
    <t>LABEL ANTI-GASPILLAGE ALIMENTAIRE DISTRIBUTION - Audit initial - Synthèse des non-conformités réglementaires</t>
  </si>
  <si>
    <t>LABEL ANTI-GASPILLAGE ALIMENTAIRE DISTRIBUTION - Audit initial : Synthèse &amp; Notation</t>
  </si>
  <si>
    <t>LABEL ANTI-GASPILLAGE ALIMENTAIRE DISTRIBUTION - Audit de suivi : Synthèse &amp; Notation</t>
  </si>
  <si>
    <t>0.2 Seuil du gaspillage alimentaire
Evolution du taux de gaspillage alimentaire par rapport à l'année passée</t>
  </si>
  <si>
    <t>Vérifier ses stocks 1 fois/semaine au minimum en notant ce qui est jeté (sauf sur denrées à longue DDM et à faible rotation, comme en épicerie)</t>
  </si>
  <si>
    <t>*Questionnement du personnel sur sa formation, quelle que soit la forme qu'elle prend (ex : via transmission continue de pratiques professionnelles dans les petites structures)
*Présence (affichées ?) de documents / support pédagogiques et méthodologiques (à l’instar de diverses obligations RH)</t>
  </si>
  <si>
    <t>Gérer les dysfonctionnements liés au matériel (chambre froide, hachoir, camion, etc) pouvant entraîner du gaspillage alimentaire</t>
  </si>
  <si>
    <t>Absence de convention de don ou absence d'une ou des mentions obligatoires dans la convention de don ;
- mention que le tri des denrées réalisé dans le respect de l'art. D 541-310 (DLC inférieure ou égale à 48h sauf accord 48h, étiquetage des denrées et respect des exclusions du don) relève de la responsabilité du donateur. 
- mention que le refus de l'association total ou partiel est possible en cas d'incapacité de transport, de stockage, de distribution ou pour des raisons sanitaires
- mention des modalités d'enlèvement, de transport et de stockage des denrées et les responsabilités respectives à chaque étape 
- mention des modalités de traçabilité et  d'un bon de retrait justifiant de la réalité du don           Si version non actualisée des conventions de don, s'assurer de la mise en conformité des mentions au regard des accords entre les parties,</t>
  </si>
  <si>
    <t>Absence de plan de gestion de la qualité du don c'est-à-dire absence de l'une des procédures suivantes :
- pas de procédure sur les conditions d'organisation du don de denrées alimentaires, y compris de gestion de la sous-traitance ;
- pas de procédure visant à évaluer la qualité du don, à enregistrer les défauts signalés par l'association destinataire du don de denrées alimentaires et suivre les actions correctives engagées.
- pas d'envoi régulier du plan de plan de gestion de la qualité du don et des résultats des contrôles  à l'association d'aide alimentaire</t>
  </si>
  <si>
    <t>Communication de la convention de don et vérification de la présence de toutes les mentions obligatoires</t>
  </si>
  <si>
    <t>Vérification du respect des délais sur listing à J-2 maximum et enregistrement des défauts par les associations. Au besoin et notamment en l'absence de listing probant, sondage auprès de l'association d'aide alimentaire. Si le non respect du J-2 sans approbation de l'association est minime, l'obligation réglementaire est respectée</t>
  </si>
  <si>
    <r>
      <t xml:space="preserve">Synthèse des notes
</t>
    </r>
    <r>
      <rPr>
        <sz val="10"/>
        <color indexed="8"/>
        <rFont val="Helvetica Neue"/>
      </rPr>
      <t>NB : la saisie des notes est automatique, provenant des onglets "DA"</t>
    </r>
  </si>
  <si>
    <r>
      <t xml:space="preserve">Domaine d'action transversal - Diagnostic et taux de gaspillage alimentaire
</t>
    </r>
    <r>
      <rPr>
        <b/>
        <sz val="10"/>
        <color rgb="FFFF0000"/>
        <rFont val="Helvetica Neue"/>
      </rPr>
      <t>NB : veiller à bien sélectionner la catégorie d'acteur concernée dans l'onglet 1 cellule B5</t>
    </r>
  </si>
  <si>
    <r>
      <t xml:space="preserve">Domaine d'action 1 : Appro/Achat des denrées alimentaires (et fabrication pour GMS et métiers de bouche)
</t>
    </r>
    <r>
      <rPr>
        <b/>
        <sz val="10"/>
        <color rgb="FFFF0000"/>
        <rFont val="Helvetica Neue"/>
      </rPr>
      <t>NB : veiller à bien sélectionner la catégorie d'acteur concernée dans l'onglet 1 cellule B5</t>
    </r>
  </si>
  <si>
    <r>
      <t xml:space="preserve">Domaine d'action 2 - Commercialisation des denrées alimentaires
</t>
    </r>
    <r>
      <rPr>
        <b/>
        <sz val="10"/>
        <color rgb="FFFF0000"/>
        <rFont val="Helvetica Neue"/>
      </rPr>
      <t>NB : veiller à bien sélectionner la catégorie d'acteur concernée dans l'onglet 1 cellule B5</t>
    </r>
  </si>
  <si>
    <r>
      <t>Domaine d'action 3 : Gestion des invendus et du don</t>
    </r>
    <r>
      <rPr>
        <b/>
        <sz val="10"/>
        <color rgb="FFFF0000"/>
        <rFont val="Helvetica Neue"/>
      </rPr>
      <t xml:space="preserve">
NB : veiller à bien sélectionner la catégorie d'acteur concernée dans l'onglet 1 cellule B5</t>
    </r>
  </si>
  <si>
    <t>Degré de maturité : 
--prendre en compte les résultats du  diagnostic initial/de renouvellement  et agir de manière non ciblée
--développer les indicateurs du GA par catégorie de denrées/matière premières</t>
  </si>
  <si>
    <t>DA3 - critères 3.1 et 3.2 : Prévoir un entretien avec la principale association d'aide alimentaire (quand elle existe) visant à tirer des informations sur les caractéristiques des relations entretenues (cf. modalités d'audit)</t>
  </si>
  <si>
    <t>Coordonnées des interlocuteurs du siège (nom, téléphone et courriel)</t>
  </si>
  <si>
    <t>Coordonnées des interlocuteurs établissement (nom, téléphone et courriel)</t>
  </si>
  <si>
    <t>Coordonnées des interlocuteurs (nom, téléphone et courriel)</t>
  </si>
  <si>
    <t>Où : point de vente
Qui : chef d'entreprise
Quoi :
- entretien avec le personnel : sur la description du process mis en place pour la vérification de la qualité des dons et le respect au niveau de l'établissement, sur les relations avec les associations ou autres bénéficiaires du don
- entretien avec la principale association d'aide alimentaire (quand elle existe) sur la qualité du don
- vérification documentaire : à priori pas de documents spécifique don, fiche de composition si présence d'allergènes</t>
  </si>
  <si>
    <t xml:space="preserve">Où : siège et établissement
Qui : pole RSE, direction entrepot, référent don
Quoi : 
- entretien avec le personnel : sur la description du process mis en place, sur les relations avec les associations ou autres bénéficiaires du don
- vérification documentaire : convention du don
- entretien avec la principale association d'aide alimentaire (quand elle existe) sur les relations entretenues
- cas de la pénurie d'asso ou autres problématiques soulevées : preuve d'avoir essayé de joindre des acteurs
- vérification de la cohérence de cette pratique avec les autres moyens d'écoulement ou de valorisation de denrées (ex : don) - à mettre en corrélation avec le taux de GA </t>
  </si>
  <si>
    <t>Où : siège et établissement
Qui : qualité, direction entrepot, référent don
Quoi :
- entretien avec le personnel : sur la description du process mis en place pour la vérification de la qualité des dons et le respect au niveau de l'établissement, sur les relations avec les associations ou autres bénéficiaires du don
- entretien avec la principale association d'aide alimentaire (quand elle existe) sur la qualité du don
- vérification documentaire : plan de gestion du don, procédures visant à évaluer la qualité du don, à enregistrer les défauts signalés par l'association destinataire du don de denrées et suivre les actions correctives engagées</t>
  </si>
  <si>
    <t>Communication de la convention de don et vérification de la présence de toutes les mentions obligtatoires</t>
  </si>
  <si>
    <t>Fréquence : communication et analyse des données de vente de l'établissement avant renouvellement des contrats d'appro 
Degré de maturité : 
--faire preuve d’une démarche visant à adapter les orientations de sa politique commerciale en fonction des problématiques de gaspillage alimentaire diagnostiquées
--connaître les denrées/rayons et matières premières qui génèrent du GA (historique des ventes par catégorie de denrées/rayons et formalisation d'une analyse des ventes)
--pratique non formalisée au sein de la politique globale de gestion des achats / stocks (pas d'historisation)</t>
  </si>
  <si>
    <t>Fréquence : mise à jour régulière de la politique commerciale (annuellement minimum) - analyse des données de vente de l'établissement annuellement minimum
Degré de maturité : 
--adapter les orientations de sa politique commerciale en fonction des résultats en termes de gaspillage obtenus sur l’année 
--connaître les denrées/rayons et matières premières qui génèrent du GA et réaliser au moins une action sur les appros et si besoin le conditionnement des denrées/rayons qui génèrent le plus de GA
--pratique peu formalisée au sein de la politique globale de gestion des achats / stocks (historisation non systématique)</t>
  </si>
  <si>
    <t>Vérification du suivi et prise en compte des indicateurs de vente dans la politique commerciale et les conditions d'achat</t>
  </si>
  <si>
    <t xml:space="preserve">Fréquence : suivi régulier des indicateurs de GA pour ajuster les commandes : à chaque commande de denrées et matières premières qui génèrent le plus de GA (hors période exceptionnelle de sur-stockage)
Degré de maturité : 
--adapter son organisation et cibler les pratiques sources de GA afin de gérer ses stocks de façon optimale 
--connaître les denrées/rayons et matières premières qui génèrent du GA et réaliser au moins une action sur les commandes des denrées/rayons et de matière premières qui génèrent le plus de GA. Les stocks sont gérés correctement avec une anticipation de la saisonnalité et une bonne gestion des dates.
--pratique peu formalisée au sein de la politique globale de gestion des commandes / stocks.  </t>
  </si>
  <si>
    <r>
      <t>Fréquence : démarche systématique (à chaque contr</t>
    </r>
    <r>
      <rPr>
        <sz val="10"/>
        <color theme="1"/>
        <rFont val="Helvetica Neue"/>
      </rPr>
      <t>actualisation, ou commandes si absence de contrat annuel ou pluriannuel</t>
    </r>
    <r>
      <rPr>
        <sz val="10"/>
        <color indexed="8"/>
        <rFont val="Helvetica Neue"/>
      </rPr>
      <t xml:space="preserve">)
Degré de maturité :
--avoir réalisé un diagnostic </t>
    </r>
    <r>
      <rPr>
        <sz val="10"/>
        <rFont val="Helvetica Neue"/>
      </rPr>
      <t>auprès de</t>
    </r>
    <r>
      <rPr>
        <sz val="10"/>
        <color indexed="8"/>
        <rFont val="Helvetica Neue"/>
      </rPr>
      <t xml:space="preserve"> ses fournisseurs pour identifier les causes majeures de GA et démontrer que les résultats sont pris en compte pour adapter ses pratiques en concertation avec les fournisseurs et agir sur ces causes
--démontrer que la procédure est mise en place aussi bien pour la gestion des situations exceptionnelles que des cas courants par la mise en place d'actions sur les catégories de denrées/rayons</t>
    </r>
    <r>
      <rPr>
        <sz val="10"/>
        <color theme="1"/>
        <rFont val="Helvetica Neue"/>
      </rPr>
      <t xml:space="preserve"> (ou matières premières)</t>
    </r>
    <r>
      <rPr>
        <sz val="10"/>
        <color indexed="8"/>
        <rFont val="Helvetica Neue"/>
      </rPr>
      <t xml:space="preserve"> qui génèrent le plus de GA
--choisir ses fournisseurs en fonction de leur prise en compte du GA 
--pratique formalisée au sein de la politique globale de gestion des achats / stocks pérenne
--veiller à ce que les actions de lutte contre le gaspillage alimentaire mises en place en cas de refus produits (hors causes sanitaires) respectent la hiérarchisation des destinations de la loi Garot</t>
    </r>
  </si>
  <si>
    <t>Degré de maturité : 
--prendre en compte les résultats du  diagnostic initial/de renouvellement et agir de manière ciblée
--cibler en interne les sources de GA par catégories de denrées, catégories de conditionnement/rayons et type de vente 
-- suivre la mise en place des actions 
--tableau d'indicateurs formalisé et partagé avec le personnel</t>
  </si>
  <si>
    <t>Fréquence : démarche régulière proactive auprès de certains clients
Degré de maturité : 
--mettre en place des campagnes de communication / sensibilisation sur le GA à destination des clients et/ou des consommateurs
--plan de communication non formalisé mais anticipé</t>
  </si>
  <si>
    <t>Fréquence : démarche systématique proactive auprès de tous les clients
Degré de maturité : 
--mettre en place des campagnes de communication / sensibilisation sur le GA visant à interpeller les clients et/ou les consommateurs sur leur comportement et acte d'achat
--communication sur des aspects de lutte anti-gaspi après achat (ex : fiche recette d'utilisation du pain rassis)
--plan de communication formalisé, anticipé et renouvelé</t>
  </si>
  <si>
    <t xml:space="preserve">Fréquence : niveau réglementaire pour les distributeurs concernés par la réglementation ; 
pratique ponctuelle ou partenariat existant  mais  ponctuel pour les autres (selon la répartition avec les ventes à date courte)
Degré de maturité : 
--niveau réglementaire
--mettre en place des partenariats avec des associations d’aide alimentaires ou auprès d’autres bénéficiaires du don
--pratique formalisée de niveau réglementaire pour les établissements qui y sont contraints (convention et traçabilité des dons)
--en cas de pénurie d'association (ex : désert associatif, logistique des assos non adaptées aux faibles quantités de denrées à donner) : apporter la preuve de recherche de solutions de don et d'impossibilité de mettre en place une ramasse ; fournir la preuve de recherche d'associations ou autres bénéficiaires pouvant être disponibles dans le secteur (preuve datant de moins d'1 an). </t>
  </si>
  <si>
    <t xml:space="preserve">Fréquence : pratique régulière de manière à atteindre un seuil GA (selon la répartition avec les ventes à date courte)
Degré de maturité : 
--mettre en place des partenariats avec des associations d’aide alimentaire ou auprès d’autres bénéficiaires du don et être en mesure de justifier le caractère durable de ces partenariats
--faire un suivi quantifié des denrées données (en lien avec indicateurs)
--pratique formalisée (via une convention pour le don aux associations et traçabilité des dons, via un autre moyen pour les autres bénéficiaires du don) et vérification du respect de la convention et des accords 
--en cas de pénurie d'association (ex : désert associatif, logistique des assos non adaptées aux faibles quantités de denrées à donner) : apporter la preuve de recherche de solutions de don et d'impossibilité de mettre en place une ramasse ; fournir la preuve de recherche d'associations ou autres bénéficiaires pouvant être disponibles dans le secteur (preuve datant de moins d'1 an). </t>
  </si>
  <si>
    <t xml:space="preserve">Fréquence : pratique systématique de manière à avoir un niveau exemplaire de GA (selon la répartition avec les ventes à date courte et obligatoire pour les établissements soumis à une convention de dons) 
Degré de maturité : 
--mettre en place des partenariats avec des associations d’aide alimentaire ou auprès d’autres bénéficiaires du don et être en mesure de justifier le caractère durable de ces partenariats
--faire un suivi quantifié des denrées données (en lien avec indicateurs)
--pratique formalisée (via une convention pour le don aux associations, via un autre moyen pour les autres bénéficiaires du don et traçabilité des dons)
--la formalisation comprend à minima un retour des associations faits aux établissements sur : vérification du respect de la convention et des accords, disponibilité et intensité des échanges (qui sont proportionnels aux ramasses et aux problématiques rencontrées), quantité des denrées données, adaptation des jours de ramasse au besoin 
--en cas de pénurie d'association (ex : désert associatif, logistique des assos non adaptées aux faibles quantités de denrées à donner) : apporter la preuve de recherche de solutions de don et d'impossibilité de mettre en place une ramasse ; fournir la preuve de recherche d'associations ou autres bénéficiaires pouvant être disponibles dans le secteur (preuve datant de moins d'1 an). </t>
  </si>
  <si>
    <r>
      <t xml:space="preserve">Où : établissement
Qui : directeur
Quoi : 
- entretien avec le personnel : sur la description du process mis en place
- vérification documentaire : convention de don pour l'alimentation </t>
    </r>
    <r>
      <rPr>
        <sz val="11"/>
        <rFont val="Helvetica Neue"/>
        <family val="2"/>
        <scheme val="minor"/>
      </rPr>
      <t>animale, historique des dons réalisés
- vérification de la cohérence de cette pratique avec les autres moyens d'écoulement ou de valorisation de denrées (ex : don) - à mettre en corrélation avec le taux de GA</t>
    </r>
  </si>
  <si>
    <t>Obligation règlementaire : Donner les denrées à DLC à J-2 maximum aux associations d'aides alimentaires, sauf exceptions validées avec les partenaires
Note : sous réserve de l'adoption du décret
D 541-310 du code de l'environnement (cf. annexe réglementaire)</t>
  </si>
  <si>
    <t xml:space="preserve">Don de denrées aux associations d'aide alimentaire à DLC à J-2 maximum sans validation avec les partenaires : à vérifier sur la liste des denrées données et/ou à défaut sur les enregistrements des défauts des associations </t>
  </si>
  <si>
    <t>Intégrer les invendus à sa politique commerciale : modification cahier des charges, charte fraîcheur</t>
  </si>
  <si>
    <t>Accepter les denrées hors contrat date quand cela est possible, ou les denrées hors cahier des charges si le produit est sain, loyal et marchand</t>
  </si>
  <si>
    <t>Vérification d'une flexibilité d'accepter les denrées hors contrat date / cahier des charges par rapport à un accord avec les fournisseurs</t>
  </si>
  <si>
    <t>3.4 Valoriser vers l'alimentation animale (critère conditionnel : points obtenus sur le 3.4 seulement si le critère 3.1 est rempli dans le cas des denrées concernées)</t>
  </si>
  <si>
    <t>Mettre en place un partenariat stable/durable entre donateur et association (sur problématiques de dates, chaîne logistique, critères des produits acceptés, quantités données, jour de ramasse, etc) ou autres bénéficiaires</t>
  </si>
  <si>
    <r>
      <t xml:space="preserve">Fourniture de preuves : entretien avec l'association principale (quand elle existe), traçabilité des échanges avec les assos, convention et attestation de dons conforme avec les conventions type, plan de gestion du don etc. S’appuyer sur l’obligation règlementaire : déclarer le montant des dons à l’administration fiscale lorsque celui-ci dépasse 10 000 e/an. </t>
    </r>
    <r>
      <rPr>
        <i/>
        <sz val="12"/>
        <rFont val="Arial"/>
        <family val="2"/>
      </rPr>
      <t>"6. Les entreprises qui effectuent au cours d'un exercice plus de 10 000 € de dons et versements ouvrant droit à la réduction d'impôt prévue au présent article déclarent à l'administration fiscale le montant et la date de ces dons et versements, l'identité des bénéficiaires ainsi que, le cas échéant, la valeur des biens et services reçus, directement ou indirectement, en contrepartie</t>
    </r>
    <r>
      <rPr>
        <sz val="12"/>
        <rFont val="Arial"/>
        <family val="2"/>
      </rPr>
      <t>."</t>
    </r>
    <r>
      <rPr>
        <b/>
        <sz val="12"/>
        <rFont val="Arial"/>
        <family val="2"/>
      </rPr>
      <t xml:space="preserve"> </t>
    </r>
    <r>
      <rPr>
        <sz val="12"/>
        <rFont val="Arial"/>
        <family val="2"/>
      </rPr>
      <t>(Art. 238 bis du code général des impots) 
*Vérification indicateur de don sur casse de l'année précédente --&gt; indicateurs à regarder dans la globalité avec les autres DA</t>
    </r>
  </si>
  <si>
    <t>3.1 Promouvoir une optimisation du don comme solution de gestion de ses invendus (dans le cadre du don vers l'alimentation humaine)</t>
  </si>
  <si>
    <t>Représentant du candidat à la labellisation :</t>
  </si>
  <si>
    <r>
      <t>Le représentant du candidat à la labellisation reconnaît avoir pris connaissance du contenu du présent enregistrement et du contenu des fiches d’écart annoncées dans l'onglet "Non-conformités" et exprime ses commentaires et éventuellement son désaccord, étant entendu que seule l’Instance de Décision peut décider de l'attribution, du maintien, du renouvellement ou de l'extension du certificat.</t>
    </r>
    <r>
      <rPr>
        <sz val="10"/>
        <color indexed="8"/>
        <rFont val="Calibri"/>
        <family val="2"/>
      </rPr>
      <t xml:space="preserve"> Commentaires :</t>
    </r>
    <r>
      <rPr>
        <b/>
        <sz val="10"/>
        <color indexed="8"/>
        <rFont val="Calibri"/>
        <family val="2"/>
      </rPr>
      <t xml:space="preserve"> </t>
    </r>
  </si>
  <si>
    <t>Date :                                             Signature du représentant du candidat à la labellisation :</t>
  </si>
  <si>
    <r>
      <t>Où : établissement
Qui : directeur de l'établissement
Quoi :</t>
    </r>
    <r>
      <rPr>
        <sz val="11"/>
        <color rgb="FFFF0000"/>
        <rFont val="Helvetica Neue"/>
        <family val="2"/>
        <scheme val="minor"/>
      </rPr>
      <t xml:space="preserve">
</t>
    </r>
    <r>
      <rPr>
        <sz val="11"/>
        <color theme="1"/>
        <rFont val="Helvetica Neue"/>
        <family val="2"/>
        <scheme val="minor"/>
      </rPr>
      <t>- entretien avec le personnel : sur la description du process mis en place pour la gestion des denrées à date courte
- vérification documentaire : vérification que le process existe, est appliqué, est compris
- vérification visuelle : dans la surface de vente
- vérification de la cohérence de cette pratique avec les autres moyens d'écoulement ou de valorisation de denrées (ex : don) - à mettre en corrélation avec le taux de GA</t>
    </r>
  </si>
  <si>
    <t>Où : point de vente
Qui : chef d'entreprise
Quoi :
- entretien avec le personnel : sur la description du process mis en place pour la gestion des denrées à date courte
- vérification documentaire : vérification que le process existe, est appliqué, est compris
- vérification visuelle : dans la surface de vente
- vérification de la cohérence de cette pratique avec les autres moyens d'écoulement ou de valorisation de denrées (ex : don) - à mettre en corrélation avec le taux de GA</t>
  </si>
  <si>
    <t>Où : siège et établissement
Qui : qualité (rallonge DDM) + commerce (offres promo) + RSE (partenariats)
Quoi :
- entretien avec le personnel : sur la description du process mis en place pour la gestion des denrées à date courte
- vérification documentaire : vérification que le process existe, est appliqué, est compris
- vérification visuelle : dans la surface de stockage
- vérification de la cohérence de cette pratique avec les autres moyens d'écoulement ou de valorisation de denrées (ex : don) - à mettre en corrélation avec le taux de GA</t>
  </si>
  <si>
    <t>Affichage papier en établissement et devanture</t>
  </si>
  <si>
    <t>Communication externe établissement tout support</t>
  </si>
  <si>
    <t>Communication interne siège social</t>
  </si>
  <si>
    <r>
      <t xml:space="preserve">Vérification de l'absence de confusion sur l'identification de l'établissement labellisé </t>
    </r>
    <r>
      <rPr>
        <i/>
        <sz val="10"/>
        <color indexed="8"/>
        <rFont val="Helvetica Neue"/>
      </rPr>
      <t>(la communication ne doit pas suggérer qu'une enseigne est labellisée, ou que des établissements non labellisés le sont)</t>
    </r>
  </si>
  <si>
    <t>AUDIT INITIAL</t>
  </si>
  <si>
    <t xml:space="preserve">Vérification de l'absence d'utilisation de la marque avant la labellisation de l'établissement </t>
  </si>
  <si>
    <t>AUDIT   DE   SUIVI   ET   DE   RENOUVELLEMENT</t>
  </si>
  <si>
    <t>Communication externe siège social</t>
  </si>
  <si>
    <t xml:space="preserve">Observations </t>
  </si>
  <si>
    <t>LABEL ANTI-GASPILLAGE ALIMENTAIRE DISTRIBUTION - Vérification de l'usage de la marque</t>
  </si>
  <si>
    <t xml:space="preserve">Vérification du respect de la charte graphique (couleur, police, proportions, nombre d'étoiles…) </t>
  </si>
  <si>
    <r>
      <t xml:space="preserve">Vérification du contenu du message sur le label en général </t>
    </r>
    <r>
      <rPr>
        <i/>
        <sz val="10"/>
        <color indexed="8"/>
        <rFont val="Helvetica Neue"/>
      </rPr>
      <t>(absence d'erreurs ou de confusion sur les exigences et garanties du label)</t>
    </r>
  </si>
  <si>
    <r>
      <t xml:space="preserve">Vérification du contenu du message lié au label spécifique délivré à l'établissement </t>
    </r>
    <r>
      <rPr>
        <i/>
        <sz val="10"/>
        <color indexed="8"/>
        <rFont val="Helvetica Neue"/>
      </rPr>
      <t>(abence d'erreur ou de confusion sur le niveau atteint par le labellisé ...)</t>
    </r>
  </si>
  <si>
    <t>Selectionner la grille d'audit appicable au candidat</t>
  </si>
  <si>
    <t>SELECTIONNER LA GRILLE APPLICABLE PAR LE MENU DEROULANT QUI APPARAIT EN APPUYANT SUR LA CASE B5</t>
  </si>
  <si>
    <t xml:space="preserve">BONUS BIODECHETS (2 points) : Justifier d’un pilotage qualitatif et quantitatif du suivi des biodéchets </t>
  </si>
  <si>
    <t>BONUS Biodéchets (2 points)</t>
  </si>
  <si>
    <t>/2</t>
  </si>
  <si>
    <t>Note finale DAT / 68 (+2 pts bonus)</t>
  </si>
  <si>
    <t>Fréquence : formation et sensibilisation régulières avec suivi et actualisation régulière
Degré de maturité : 
--mettre en place des actions de sensibilisation et de formation de tout le personnel en contact régulier avec les denrées au moment de leur commercialisation aux bonnes pratiques permettant de réduire le GA et aux enjeux en la matière + adaptées au poste
--le personnel connaît les spécificités liées aux catégories de denrées/rayons
--le personnel connaît les indicateurs du GA à suivre (cf. calcul du GA et indicateurs suivis dans le cadre du diagnostic)
--preuve des supports de formation ou d'action de sensibilisation + liste et date des personnes formées/sensibilisées</t>
  </si>
  <si>
    <t>*Analyse du diagnostic fourni par l'établissement
*Vérification des données chiffrées et contrôle de cohérence avec la grille indicative - Si un écart est identifié sur une famille de rayons sur le minimum de casse possible (cf. grille indicative), interrogation du personnel du rayon concerné pour comprendre l'écart avec la grille indicative, vérification de la cohérence des chiffres et de la méthode de suivi.</t>
  </si>
  <si>
    <t>Analyse et vérification des chiffres fournis dans le diagnostic de l'établissement.
--Pour la vérification des données chiffrées, le candidat doit rendre accessible lors de l’audit le logiciel ou l’extraction du logiciel, montrant notamment les montants de casse (pour la GMS et grossistes) ou de pertes (pour les MB - ex : pertes saisies sur la balance/caisse enregistreuse, tableau de suivi, bilan comptable, factures d’achats des matières premières, bon d’enlèvement ou de transport).
--L'auditeur vérifie le contenu et le total du CA alimentaire et de la casse brute, les chiffres de casse nette par rayons (pour la GMS), ou catégories de denrées (pour les grossistes et MB) et par sondage le détail des chiffres de casse nette par action de valorisation qu'il juge pertinents.</t>
  </si>
  <si>
    <t>Où : point de vente
Qui : personnel en charge des biodéchets
Quoi :
--entretien avec le personnel : sur les pratiques de compostage ou de méthanisation.
--vérification documentaire : si disponible, facture du ou des prestataires.
--vérification visuelle : zone de stockage des déchets alimentaires à destination du compostage ou de la méthanisation ; contrôle visuel des bacs de biodéchets attestant d'un tri et ne devant pas contenir trop de produits valorisables (stickage, don, etc).</t>
  </si>
  <si>
    <t>Fréquence : mise à jour systématique de la politique commerciale en fonction du besoin identifié - analyse des données de vente de l'établissement mensuellement minimum
Degré de maturité : 
--adapter et anticiper sur le long terme les orientations de sa politique commerciale en fonction des résultats en termes de gaspillage obtenus sur l’année 
--connaître les denrées/rayons et matières premières qui génèrent le plus de GA et réaliser au moins une action sur les conditions d'appros et si besoin de conditionnement des denrées/rayons qui génèrent 70% du GA
--pratique formalisée au sein d’une politique globale de gestion des achats / stocks pérenne (historisation systématique)</t>
  </si>
  <si>
    <t xml:space="preserve">Fréquence : suivi systématique des indicateurs de GA pour ajuster les commandes : à chaque commande de denrées et matières premières qui génèrent au moins 70% du GA (hors période exceptionnelle de sur-stockage)
Degré de maturité : 
--adapter son organisation, cibler les pratiques, les ventes et les denrées et matières premières sources de GA afin de gérer ses stocks de façon optimale 
--connaître les denrées/rayons et matières premières qui génèrent le plus de GA et réaliser au moins une action sur les commandes de chaque catégorie de denrées/rayons et matières premières qui génèrent 70% du GA. Les stocks sont gérés de manière à anticiper la saisonnalité et les événements exceptionnels 
--pratique formalisée au sein d’une politique globale de gestion des commandes / stocks pérenne  </t>
  </si>
  <si>
    <t>Fréquence : niveau réglementaire ; démarche en réaction à des demandes ou questions de clients
Degré de maturité : 
--faire preuve d’une démarche visant à mettre en place des actions de sensibilisation à destination des clients et/ou des consommateurs au sein de son établissement
--plan de communication non formalisé et non anticipé</t>
  </si>
  <si>
    <t>Où : siège et/ou établissement et/ou autre
Qui : directeur et responsable de l'établissement
Quoi :
- entretien avec le personnel : sur la description du process mis en place avec prise en compte des denrées qui génèrent du GA
- vérification documentaire : politique d'approvisionnement et de fabrication (si concerné) écrite ; montrer que les denrées qui génèrent de la casse sont connues et paramètres ajustés</t>
  </si>
  <si>
    <r>
      <t xml:space="preserve">Où : siège et/ou établissement et/ou autre
Qui : directeur et responsable de l'établissement
</t>
    </r>
    <r>
      <rPr>
        <sz val="11"/>
        <rFont val="Helvetica Neue"/>
        <family val="2"/>
        <scheme val="minor"/>
      </rPr>
      <t>Quoi :
- entretien avec le personnel : sur la description du process mis en place avec prise en compte des denrées qui génèrent du GA et sur la gestion du logiciel de commande
-  vérification documentaire : documents sur le suivi des commandes et stocks ; documents sur la tracabilité interne (plan de maîtrise sanitaire) --&gt; à garder 6 mois ;  documents écrits sur les matières premières (données de fabrication et données de vente) si concerné par la fabrication</t>
    </r>
  </si>
  <si>
    <r>
      <t xml:space="preserve">Où : siège et/ou établissement et/ou autre
Qui </t>
    </r>
    <r>
      <rPr>
        <sz val="11"/>
        <rFont val="Helvetica Neue"/>
        <family val="2"/>
        <scheme val="minor"/>
      </rPr>
      <t>: directeur</t>
    </r>
    <r>
      <rPr>
        <sz val="11"/>
        <color theme="1"/>
        <rFont val="Helvetica Neue"/>
        <family val="2"/>
        <scheme val="minor"/>
      </rPr>
      <t xml:space="preserve">
Quoi : 
</t>
    </r>
    <r>
      <rPr>
        <sz val="11"/>
        <rFont val="Helvetica Neue"/>
        <family val="2"/>
        <scheme val="minor"/>
      </rPr>
      <t>- entretien avec le personnel : sur la description du process mis en place
- vérification documentaire : contrats fournisseurs (prise en compte du type de contrats selon les fournisseurs - Marques Nat ou MDD), éventuel diagnostic réalisé</t>
    </r>
  </si>
  <si>
    <t>Où : siège et/ou établissement et/ou autre
Qui : RH/formation ; acheteur, directeur de magasin, chef de rayon - personne point de vente en charge des appro/achats et qui passe les commandes (pas uniquement les chefs de rayon)
Quoi :
- entretien avec le personnel : sur le contenu des formations/actions de sensibilisation [échantillon : 1 personne pour la tranche 1 ; 1 personne par catégorie de denrées retrouvées (PLS, PGC, PFT) pour tranche 2 ; 3 personnes par  catégorie de denrées retrouvées (PLS, PGC, PFT) pour tranche 3]
- vérification documentaire : support de formation (si formation hygiène) et sensibilisation, plan de formation et suivi, liste de présence ou attestation de formation</t>
  </si>
  <si>
    <t>Où : siège et/ou établissement et/ou autre
Qui : variable selon action(s) présentée(s)
Quoi : documents de veille, présentation d'expérimentation de nouvelles solutions, etc</t>
  </si>
  <si>
    <r>
      <t xml:space="preserve">Où : point de vente
Qui : chef d'entreprise
Quoi :
- entretien avec le personnel : sur la description du process mis en place, sur les relations avec les associations ou autres bénéficiaires du don, sur  la destination des denrées invendues (concernant la méthanisation et compostage)
- entretien avec la principale association d'aide alimentaire (quand elle existe) sur les relations entretenues
- vérification documentaire : montrer un suivi (à minima papier, ou informatique) des invendus, une estimation de leur poids et leur destination. Factures ou bon d'enlèvement. Dans les cas rares de défiscalisation, contrôle des reçus
- cas de la pénurie d'asso ou autres problématiques soulevées : preuve d'avoir essayé de joindre des acteurs
</t>
    </r>
    <r>
      <rPr>
        <sz val="11"/>
        <rFont val="Helvetica Neue"/>
        <family val="2"/>
        <scheme val="minor"/>
      </rPr>
      <t xml:space="preserve">- vérification de la cohérence de cette pratique avec les autres moyens d'écoulement ou de valorisation de denrées (ex : don) - à mettre en corrélation avec le taux de GA </t>
    </r>
  </si>
  <si>
    <t>Niveau 3 - Exemplaire : [91 et 172 pts]
Mention spéciale si &gt; 120 pts</t>
  </si>
  <si>
    <t>Taux de casse nette (montant € casse nette / CA alimentaire) :
&lt; 400 m² : Entre 0,70 et 0,40%
400 à 2500 m² : Entre 0,60 et 0,30%
&gt;2500 m² : Entre 0,50 et 0,25%</t>
  </si>
  <si>
    <t xml:space="preserve">Pertes alimentaires nettes (en poids / an) :
Boucherie/charcuterie : Entre 1,4 et 0,81T
Boulangerie/pâtisserie : Entre 240 et 181 kg
Fromagerie : Entre 150 et 101 kg/an
Primeurs : Entre 2,00 et 1,00 T/an
Poissonnerie : Entre 1,50 et 1,21 T/an
</t>
  </si>
  <si>
    <t xml:space="preserve">Pertes alimentaires nettes (en poids / an) :
Boucherie/charcuterie : Entre 0,80 et 0,50T
Boulangerie/pâtisserie : Entre 180 et 100 kg
Fromagerie : Entre 100 et 50 kg/an
Primeurs : Entre 0,99 et 0,50 T/an
Poissonnerie : Entre 1,20 et 1,00 T/an
</t>
  </si>
  <si>
    <t>Pertes alimentaires nettes (en poids / an) :
Boucherie/charcuterie : &lt; 0,50 T
Boulangerie/pâtisserie : &lt; 100 kg
Fromagerie : &lt; 50 kg/an
Primeurs : &lt; 0,50 T/an
Poissonnerie : &lt; 1,00 T/an</t>
  </si>
  <si>
    <t>Fréquence : niveau réglementaire pour les distributeurs concernés par la réglementation ; pratique ponctuelle pour les autres (selon la répartition avec les ventes à date courte)
Degré de maturité : 
--niveau réglementaire : faire preuve d'un niveau d'organisation du tri, du stockage réfrigéré et de la logistique du don rigoureuse, travailler en étroite relation avec la ou les association(s) d'aide alimentaire chargées de distribuer les denrées données.
-en plus de la convention de don, fournir des procédures visant à évaluer la qualité du don, à enregistrer les défauts signalés par l'association destinataire du don (pour les acteurs concernés), à suivre les actions correctives
--existence et respect du plan de gestion du don pour les établissements qui sont contraints d’avoir un plan de gestion du don ou mise en place volontaire d'un tel plan pour les autres
--sur la formalisation, fournir une liste des produits donnés (types de produits et date du don a minima)
--exclure les dons de denrées à DLC à moins de J-2 (sauf exceptions validées avec les partenaires)
--cas des métiers de bouche : niveau 3 uniquement : respect de la réglementation si concerné + les produits donnés doivent être sains, loyaux et marchands.</t>
  </si>
  <si>
    <t>Fréquence : pratique régulière de manière à avoir un bon niveau de GA (selon la répartition avec les ventes à date courte)
Degré de maturité : 
--niveau réglementaire : faire preuve d'un niveau d'organisation du tri, du stockage réfrigéré et de la logistique du don rigoureuse, travailler en étroite relation avec la ou les association(s) d'aide alimentaire chargées de distribuer les denrées données.
--sur la formalisation, fournir une liste des denrées données (catégories de denrées et date du don a minima)
-- sur la formalisation, tracer et analyser les observations/refus des associations ou autres bénéficiaires, formuler des actions correctives et suivre leur mise en oeuvre 
--exclure les dons de denrées à DLC à moins de J-2 (sauf exceptions validées avec les partenaires)
--veiller au stockage et à la logistique des denrées données en attendant l’arrivée du bénéficiaire du don
--cas des métiers de bouche : niveau 3 uniquement : respect de la réglementation si concerné + les produits donnés doivent être sains, loyaux et marchands.</t>
  </si>
  <si>
    <t>Fréquence : systématique de manière à avoir un niveau exemplaire de GA (selon la répartition avec les ventes à date courte)
Degré de maturité :
--niveau réglementaire : faire preuve d'un niveau d'organisation du tri, du stockage réfrigéré et de la logistique du don rigoureuse, travailler en étroite relation avec la ou les association(s) d'aide alimentaire chargées de distribuer les denrées données
--en plus de la convention de don, fournir des procédures visant à évaluer la qualité du don avec la prise en compte des retours des associations ou autres bénéficiaires du don, à enregistrer les défauts signalés par l'association destinataire du don de denrées alimentaires, formuler et mener des actions correctives qui renforcent la qualité du don
--sur la formalisation, fournir une liste des denrées données (catégorie de denrées et date du don a minima)
--exclure les dons de denrées à DLC à moins de J-2 (sauf exceptions validées avec les partenaires)
--veiller au stockage et à la logistique des denrées données en attendant l’arrivée du bénéficiaire du don
--pratique s'inscrivant dans un processus d’amélioration continue, avec évaluation et détermination et suivi des actions correctives engagées 
--proposer avec les associations qui le pratiquent le don de denrées à DDM secondaires (modalités fixées dans la convention de don)
--adopter une politique de sélection des denrées données afin de privilégier l'un ou les critères de qualité suivants : propriétés nutritionnelles (notamment nutriscore), fraîcheur et saisonnalité, label, localité.
--cas des métiers de bouche : niveau 3 uniquement : respect de la réglementation si concerné + les produits donnés doivent être sains, loyaux et marchands.</t>
  </si>
  <si>
    <r>
      <rPr>
        <b/>
        <sz val="12"/>
        <color indexed="24"/>
        <rFont val="Helvetica Neue"/>
      </rPr>
      <t>Obligation règlementaire</t>
    </r>
    <r>
      <rPr>
        <b/>
        <sz val="12"/>
        <color indexed="8"/>
        <rFont val="Helvetica Neue"/>
      </rPr>
      <t xml:space="preserve"> : Donner les denrées à DLC à J-2 maximum, sauf exceptions validées avec les partenaires
</t>
    </r>
    <r>
      <rPr>
        <sz val="12"/>
        <color indexed="8"/>
        <rFont val="Helvetica Neue"/>
      </rPr>
      <t>« Seules peuvent faire l'objet d'un don pour l'application de l'article L. 541-15-5 les denrées alimentaires qui respectent les prescriptions suivantes :
1° Pour les denrées soumises à une date limite de consommation (DLC), le délai restant jusqu'à son expiration est, au jour de prise en charge du don par l'association d'aide alimentaire habilitée en application de l'article L. 266-2 du code de l'action sociale et des familles, égal ou supérieur à 48 heures. Ce délai peut être inférieur si l'association est en mesure de justifier qu'elle est apte à redistribuer les denrées concernées avant l'expiration de la date limite de consommation » (Art. D541-310 du code de l’environnement)</t>
    </r>
  </si>
  <si>
    <t>3.2 Veiller à la qualité des dons réalisés (dans le cadre du don vers l'alimentation humaine)</t>
  </si>
  <si>
    <t>Absence de convention de don ou absence d'une ou des mentions obligatoires dans la convention de don ;
- mention que le tri des denrées réalisé dans le respect de l'art. D 541-310 (DLC inférieure ou égale à 48h sauf accord 48h, étiquetage des denrées et respect des exclusions du don) relève de la responsabilité du donateur. 
- mention que le refus de l'association total ou partiel est possible en cas d'incapacité de transport, de stockage, de distribution ou pour des raisons sanitaires
- mention des modalités d'enlèvement, de transport et de stockage des denrées et les responsabilités respectives à chaque étape 
- mention des modalités de traçabilité et  d'un bon de retrait justifiant de la réalité du don.
Si version non actualisée des conventions de don, s'assurer de la mise en conformité des mentions au regard des accords entre les parties.</t>
  </si>
  <si>
    <t>Vérification du respect des délais sur listing à J-2 maximum  et enregistrement des défauts par les associations. Au besoin, et notamment en l'absence de listing probant, sondage auprès de l'association d'aide alimentaire. Si le non respect du J-2 sans approbation de l'association est minime, l'obligation réglementaire est respectée</t>
  </si>
  <si>
    <t>Nombre de critères à auditer au siège</t>
  </si>
  <si>
    <t>Etapes</t>
  </si>
  <si>
    <t>Préparation de l’audit hors site</t>
  </si>
  <si>
    <t>Rapport</t>
  </si>
  <si>
    <t>Total</t>
  </si>
  <si>
    <t>Exemple de dimensionnement : 
1 établissement tranche 3 avec moins de 5 critères siège : 2,5 j + 1 jour d'audit siège</t>
  </si>
  <si>
    <t>Communication interne établissement tout support</t>
  </si>
  <si>
    <t xml:space="preserve">Liste des non-conformités détectées auxquelles un délai de 30 jours est laissé à compter de la notification du rapport pour mise en conformité :  </t>
  </si>
</sst>
</file>

<file path=xl/styles.xml><?xml version="1.0" encoding="utf-8"?>
<styleSheet xmlns="http://schemas.openxmlformats.org/spreadsheetml/2006/main" xmlns:mc="http://schemas.openxmlformats.org/markup-compatibility/2006" xmlns:x14ac="http://schemas.microsoft.com/office/spreadsheetml/2009/9/ac" mc:Ignorable="x14ac">
  <fonts count="83">
    <font>
      <sz val="10"/>
      <color indexed="8"/>
      <name val="Helvetica Neue"/>
    </font>
    <font>
      <sz val="11"/>
      <color theme="1"/>
      <name val="Helvetica Neue"/>
      <family val="2"/>
      <scheme val="minor"/>
    </font>
    <font>
      <sz val="11"/>
      <color theme="1"/>
      <name val="Helvetica Neue"/>
      <family val="2"/>
      <scheme val="minor"/>
    </font>
    <font>
      <sz val="11"/>
      <color theme="1"/>
      <name val="Helvetica Neue"/>
      <family val="2"/>
      <scheme val="minor"/>
    </font>
    <font>
      <sz val="11"/>
      <color theme="1"/>
      <name val="Helvetica Neue"/>
      <family val="2"/>
      <scheme val="minor"/>
    </font>
    <font>
      <sz val="11"/>
      <color theme="1"/>
      <name val="Helvetica Neue"/>
      <family val="2"/>
      <scheme val="minor"/>
    </font>
    <font>
      <sz val="11"/>
      <color theme="1"/>
      <name val="Helvetica Neue"/>
      <family val="2"/>
      <scheme val="minor"/>
    </font>
    <font>
      <b/>
      <sz val="12"/>
      <color indexed="8"/>
      <name val="Helvetica Neue"/>
    </font>
    <font>
      <b/>
      <sz val="10"/>
      <color indexed="8"/>
      <name val="Helvetica Neue"/>
    </font>
    <font>
      <b/>
      <strike/>
      <sz val="10"/>
      <color indexed="15"/>
      <name val="Helvetica Neue"/>
    </font>
    <font>
      <b/>
      <sz val="10"/>
      <color indexed="16"/>
      <name val="Helvetica Neue"/>
    </font>
    <font>
      <sz val="10"/>
      <color indexed="16"/>
      <name val="Helvetica Neue"/>
    </font>
    <font>
      <b/>
      <sz val="10"/>
      <color indexed="24"/>
      <name val="Helvetica Neue"/>
    </font>
    <font>
      <b/>
      <sz val="10"/>
      <color indexed="25"/>
      <name val="Helvetica Neue"/>
    </font>
    <font>
      <i/>
      <sz val="10"/>
      <color indexed="8"/>
      <name val="Helvetica Neue"/>
    </font>
    <font>
      <sz val="12"/>
      <color indexed="8"/>
      <name val="Times"/>
    </font>
    <font>
      <sz val="14"/>
      <color indexed="8"/>
      <name val="Helvetica Neue"/>
    </font>
    <font>
      <b/>
      <sz val="11"/>
      <color indexed="8"/>
      <name val="Helvetica Neue"/>
    </font>
    <font>
      <sz val="10"/>
      <color theme="1"/>
      <name val="Helvetica Neue"/>
    </font>
    <font>
      <b/>
      <sz val="10"/>
      <color theme="1"/>
      <name val="Helvetica Neue"/>
    </font>
    <font>
      <b/>
      <sz val="12"/>
      <color theme="1"/>
      <name val="Helvetica Neue"/>
    </font>
    <font>
      <b/>
      <sz val="11"/>
      <color theme="0"/>
      <name val="Helvetica Neue"/>
      <family val="2"/>
      <scheme val="minor"/>
    </font>
    <font>
      <b/>
      <sz val="11"/>
      <color theme="1"/>
      <name val="Helvetica Neue"/>
      <family val="2"/>
      <scheme val="minor"/>
    </font>
    <font>
      <b/>
      <sz val="22"/>
      <color theme="1"/>
      <name val="Helvetica Neue"/>
      <family val="2"/>
      <scheme val="minor"/>
    </font>
    <font>
      <sz val="11"/>
      <color theme="1"/>
      <name val="Helvetica Neue"/>
      <scheme val="minor"/>
    </font>
    <font>
      <i/>
      <sz val="10"/>
      <color indexed="8"/>
      <name val="Arial"/>
      <family val="2"/>
    </font>
    <font>
      <sz val="10"/>
      <color indexed="8"/>
      <name val="Arial"/>
      <family val="2"/>
    </font>
    <font>
      <sz val="10"/>
      <name val="Helvetica Neue"/>
    </font>
    <font>
      <b/>
      <sz val="10"/>
      <color rgb="FFFF0000"/>
      <name val="Helvetica Neue"/>
    </font>
    <font>
      <sz val="11"/>
      <color rgb="FFFF0000"/>
      <name val="Helvetica Neue"/>
      <family val="2"/>
      <scheme val="minor"/>
    </font>
    <font>
      <sz val="11"/>
      <name val="Helvetica Neue"/>
      <family val="2"/>
      <scheme val="minor"/>
    </font>
    <font>
      <b/>
      <sz val="8"/>
      <color indexed="8"/>
      <name val="Helvetica Neue"/>
    </font>
    <font>
      <sz val="8"/>
      <color indexed="8"/>
      <name val="Helvetica Neue"/>
    </font>
    <font>
      <b/>
      <sz val="14"/>
      <color indexed="8"/>
      <name val="Helvetica Neue"/>
    </font>
    <font>
      <b/>
      <sz val="16"/>
      <color indexed="8"/>
      <name val="Helvetica Neue"/>
    </font>
    <font>
      <sz val="10"/>
      <color indexed="8"/>
      <name val="Helvetica Neue"/>
    </font>
    <font>
      <b/>
      <sz val="11"/>
      <color rgb="FFFF0000"/>
      <name val="Helvetica Neue"/>
    </font>
    <font>
      <sz val="10"/>
      <color theme="0"/>
      <name val="Helvetica Neue"/>
    </font>
    <font>
      <b/>
      <sz val="10"/>
      <name val="Helvetica Neue"/>
    </font>
    <font>
      <sz val="10"/>
      <name val="Arial"/>
      <family val="2"/>
    </font>
    <font>
      <b/>
      <sz val="10"/>
      <name val="Arial"/>
      <family val="2"/>
    </font>
    <font>
      <sz val="11"/>
      <color theme="1"/>
      <name val="Arial"/>
      <family val="2"/>
    </font>
    <font>
      <sz val="10"/>
      <color rgb="FF0000FF"/>
      <name val="Arial"/>
      <family val="2"/>
    </font>
    <font>
      <sz val="10"/>
      <color rgb="FFFF0000"/>
      <name val="Arial"/>
      <family val="2"/>
    </font>
    <font>
      <sz val="8"/>
      <name val="Arial"/>
      <family val="2"/>
    </font>
    <font>
      <sz val="10"/>
      <name val="Comic Sans MS"/>
      <family val="4"/>
    </font>
    <font>
      <b/>
      <sz val="11"/>
      <color theme="1"/>
      <name val="Helvetica Neue"/>
      <scheme val="minor"/>
    </font>
    <font>
      <sz val="10"/>
      <color rgb="FFFF0000"/>
      <name val="Helvetica Neue"/>
    </font>
    <font>
      <i/>
      <sz val="10"/>
      <name val="Helvetica Neue"/>
    </font>
    <font>
      <sz val="11"/>
      <color indexed="8"/>
      <name val="Helvetica Neue"/>
    </font>
    <font>
      <sz val="12"/>
      <color indexed="8"/>
      <name val="Helvetica Neue"/>
    </font>
    <font>
      <sz val="12"/>
      <color theme="1"/>
      <name val="Helvetica Neue"/>
      <family val="2"/>
      <scheme val="minor"/>
    </font>
    <font>
      <sz val="12"/>
      <color indexed="8"/>
      <name val="Arial"/>
      <family val="2"/>
    </font>
    <font>
      <b/>
      <sz val="12"/>
      <color indexed="24"/>
      <name val="Arial"/>
      <family val="2"/>
    </font>
    <font>
      <b/>
      <sz val="12"/>
      <color indexed="16"/>
      <name val="Arial"/>
      <family val="2"/>
    </font>
    <font>
      <b/>
      <sz val="12"/>
      <color indexed="8"/>
      <name val="Arial"/>
      <family val="2"/>
    </font>
    <font>
      <i/>
      <sz val="12"/>
      <color indexed="8"/>
      <name val="Arial"/>
      <family val="2"/>
    </font>
    <font>
      <sz val="12"/>
      <color theme="1"/>
      <name val="Helvetica Neue"/>
    </font>
    <font>
      <sz val="12"/>
      <name val="Helvetica Neue"/>
    </font>
    <font>
      <b/>
      <sz val="12"/>
      <color indexed="24"/>
      <name val="Helvetica Neue"/>
    </font>
    <font>
      <b/>
      <sz val="12"/>
      <color indexed="25"/>
      <name val="Helvetica Neue"/>
    </font>
    <font>
      <b/>
      <sz val="12"/>
      <color theme="8"/>
      <name val="Helvetica Neue"/>
    </font>
    <font>
      <b/>
      <sz val="12"/>
      <color rgb="FFFF0000"/>
      <name val="Helvetica Neue"/>
    </font>
    <font>
      <i/>
      <sz val="12"/>
      <color indexed="8"/>
      <name val="Helvetica Neue"/>
    </font>
    <font>
      <sz val="12"/>
      <color indexed="16"/>
      <name val="Helvetica Neue"/>
    </font>
    <font>
      <b/>
      <sz val="14"/>
      <color theme="1"/>
      <name val="Helvetica Neue"/>
    </font>
    <font>
      <sz val="10"/>
      <color theme="1"/>
      <name val="Helvetica Neue"/>
      <family val="2"/>
      <scheme val="minor"/>
    </font>
    <font>
      <sz val="10"/>
      <color theme="1"/>
      <name val="Helvetica Neue"/>
      <scheme val="minor"/>
    </font>
    <font>
      <b/>
      <sz val="10"/>
      <color indexed="8"/>
      <name val="Calibri"/>
      <family val="2"/>
    </font>
    <font>
      <sz val="9"/>
      <color indexed="8"/>
      <name val="Calibri"/>
      <family val="2"/>
    </font>
    <font>
      <b/>
      <sz val="9"/>
      <color indexed="8"/>
      <name val="Calibri"/>
      <family val="2"/>
    </font>
    <font>
      <sz val="9"/>
      <color indexed="8"/>
      <name val="Wingdings"/>
      <charset val="2"/>
    </font>
    <font>
      <b/>
      <sz val="9"/>
      <color rgb="FF000000"/>
      <name val="Calibri"/>
      <family val="2"/>
    </font>
    <font>
      <b/>
      <sz val="10"/>
      <color rgb="FF000000"/>
      <name val="Calibri"/>
      <family val="2"/>
    </font>
    <font>
      <sz val="9"/>
      <color rgb="FF000000"/>
      <name val="Calibri"/>
      <family val="2"/>
    </font>
    <font>
      <i/>
      <sz val="8"/>
      <color rgb="FF000000"/>
      <name val="Calibri"/>
      <family val="2"/>
    </font>
    <font>
      <sz val="10"/>
      <color indexed="8"/>
      <name val="Calibri"/>
      <family val="2"/>
    </font>
    <font>
      <b/>
      <u/>
      <sz val="10"/>
      <color indexed="8"/>
      <name val="Helvetica Neue"/>
    </font>
    <font>
      <sz val="12"/>
      <color rgb="FFFF0000"/>
      <name val="Helvetica Neue"/>
    </font>
    <font>
      <i/>
      <sz val="12"/>
      <name val="Arial"/>
      <family val="2"/>
    </font>
    <font>
      <sz val="12"/>
      <name val="Arial"/>
      <family val="2"/>
    </font>
    <font>
      <b/>
      <sz val="12"/>
      <name val="Arial"/>
      <family val="2"/>
    </font>
    <font>
      <sz val="11"/>
      <color indexed="8"/>
      <name val="Calibri"/>
      <family val="2"/>
    </font>
  </fonts>
  <fills count="31">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3"/>
        <bgColor auto="1"/>
      </patternFill>
    </fill>
    <fill>
      <patternFill patternType="solid">
        <fgColor indexed="17"/>
        <bgColor auto="1"/>
      </patternFill>
    </fill>
    <fill>
      <patternFill patternType="solid">
        <fgColor indexed="18"/>
        <bgColor auto="1"/>
      </patternFill>
    </fill>
    <fill>
      <patternFill patternType="solid">
        <fgColor indexed="26"/>
        <bgColor auto="1"/>
      </patternFill>
    </fill>
    <fill>
      <patternFill patternType="solid">
        <fgColor theme="2" tint="0.79998168889431442"/>
        <bgColor indexed="64"/>
      </patternFill>
    </fill>
    <fill>
      <patternFill patternType="solid">
        <fgColor theme="4"/>
        <bgColor theme="4"/>
      </patternFill>
    </fill>
    <fill>
      <patternFill patternType="solid">
        <fgColor rgb="FFFF00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rgb="FFFCF3AC"/>
        <bgColor indexed="64"/>
      </patternFill>
    </fill>
    <fill>
      <patternFill patternType="solid">
        <fgColor rgb="FFC0C0C0"/>
        <bgColor rgb="FF000000"/>
      </patternFill>
    </fill>
    <fill>
      <patternFill patternType="solid">
        <fgColor rgb="FFFFCC99"/>
        <bgColor rgb="FF000000"/>
      </patternFill>
    </fill>
    <fill>
      <patternFill patternType="solid">
        <fgColor rgb="FFFFFFFF"/>
        <bgColor rgb="FF000000"/>
      </patternFill>
    </fill>
    <fill>
      <patternFill patternType="solid">
        <fgColor rgb="FFFFFF99"/>
        <bgColor rgb="FF000000"/>
      </patternFill>
    </fill>
    <fill>
      <patternFill patternType="solid">
        <fgColor rgb="FF92D050"/>
        <bgColor indexed="64"/>
      </patternFill>
    </fill>
    <fill>
      <patternFill patternType="solid">
        <fgColor theme="0" tint="-0.14999847407452621"/>
        <bgColor theme="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rgb="FFFFFF99"/>
        <bgColor indexed="64"/>
      </patternFill>
    </fill>
    <fill>
      <patternFill patternType="solid">
        <fgColor rgb="FFEDEDED"/>
        <bgColor indexed="64"/>
      </patternFill>
    </fill>
    <fill>
      <patternFill patternType="solid">
        <fgColor rgb="FFFCED83"/>
        <bgColor indexed="64"/>
      </patternFill>
    </fill>
  </fills>
  <borders count="184">
    <border>
      <left/>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8"/>
      </bottom>
      <diagonal/>
    </border>
    <border>
      <left style="thin">
        <color indexed="12"/>
      </left>
      <right style="thin">
        <color indexed="12"/>
      </right>
      <top style="thin">
        <color indexed="8"/>
      </top>
      <bottom style="thin">
        <color indexed="12"/>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8"/>
      </top>
      <bottom style="thin">
        <color indexed="12"/>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style="thin">
        <color indexed="8"/>
      </bottom>
      <diagonal/>
    </border>
    <border>
      <left/>
      <right/>
      <top style="thin">
        <color indexed="10"/>
      </top>
      <bottom style="thin">
        <color indexed="8"/>
      </bottom>
      <diagonal/>
    </border>
    <border>
      <left/>
      <right style="thin">
        <color indexed="10"/>
      </right>
      <top style="thin">
        <color indexed="10"/>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10"/>
      </right>
      <top style="thin">
        <color indexed="10"/>
      </top>
      <bottom style="thin">
        <color indexed="10"/>
      </bottom>
      <diagonal/>
    </border>
    <border>
      <left/>
      <right/>
      <top style="thin">
        <color indexed="10"/>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style="thin">
        <color indexed="8"/>
      </right>
      <top style="thin">
        <color indexed="12"/>
      </top>
      <bottom style="thin">
        <color indexed="12"/>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12"/>
      </left>
      <right style="thin">
        <color indexed="12"/>
      </right>
      <top/>
      <bottom style="thin">
        <color indexed="12"/>
      </bottom>
      <diagonal/>
    </border>
    <border>
      <left style="thin">
        <color indexed="12"/>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12"/>
      </top>
      <bottom style="thin">
        <color indexed="12"/>
      </bottom>
      <diagonal/>
    </border>
    <border>
      <left style="thin">
        <color indexed="12"/>
      </left>
      <right style="thin">
        <color indexed="8"/>
      </right>
      <top style="thin">
        <color indexed="12"/>
      </top>
      <bottom style="thin">
        <color indexed="8"/>
      </bottom>
      <diagonal/>
    </border>
    <border>
      <left style="thin">
        <color indexed="9"/>
      </left>
      <right style="thin">
        <color indexed="9"/>
      </right>
      <top style="thin">
        <color indexed="8"/>
      </top>
      <bottom style="thin">
        <color indexed="12"/>
      </bottom>
      <diagonal/>
    </border>
    <border>
      <left/>
      <right/>
      <top style="thin">
        <color indexed="12"/>
      </top>
      <bottom/>
      <diagonal/>
    </border>
    <border>
      <left/>
      <right/>
      <top style="thin">
        <color indexed="8"/>
      </top>
      <bottom/>
      <diagonal/>
    </border>
    <border>
      <left/>
      <right/>
      <top style="thin">
        <color indexed="10"/>
      </top>
      <bottom/>
      <diagonal/>
    </border>
    <border>
      <left/>
      <right/>
      <top/>
      <bottom/>
      <diagonal/>
    </border>
    <border>
      <left style="thin">
        <color indexed="10"/>
      </left>
      <right/>
      <top/>
      <bottom style="thin">
        <color indexed="10"/>
      </bottom>
      <diagonal/>
    </border>
    <border>
      <left/>
      <right/>
      <top/>
      <bottom style="thin">
        <color indexed="10"/>
      </bottom>
      <diagonal/>
    </border>
    <border>
      <left style="thin">
        <color indexed="8"/>
      </left>
      <right/>
      <top/>
      <bottom/>
      <diagonal/>
    </border>
    <border>
      <left style="thin">
        <color indexed="12"/>
      </left>
      <right style="thin">
        <color indexed="12"/>
      </right>
      <top style="thin">
        <color indexed="8"/>
      </top>
      <bottom/>
      <diagonal/>
    </border>
    <border>
      <left style="thin">
        <color indexed="12"/>
      </left>
      <right style="thin">
        <color indexed="12"/>
      </right>
      <top/>
      <bottom/>
      <diagonal/>
    </border>
    <border>
      <left style="thin">
        <color indexed="8"/>
      </left>
      <right style="thin">
        <color indexed="8"/>
      </right>
      <top style="thin">
        <color indexed="12"/>
      </top>
      <bottom style="thin">
        <color indexed="8"/>
      </bottom>
      <diagonal/>
    </border>
    <border>
      <left/>
      <right/>
      <top/>
      <bottom style="thin">
        <color indexed="12"/>
      </bottom>
      <diagonal/>
    </border>
    <border>
      <left/>
      <right style="thin">
        <color indexed="10"/>
      </right>
      <top/>
      <bottom style="thin">
        <color indexed="12"/>
      </bottom>
      <diagonal/>
    </border>
    <border>
      <left/>
      <right/>
      <top style="thin">
        <color indexed="8"/>
      </top>
      <bottom style="thin">
        <color indexed="12"/>
      </bottom>
      <diagonal/>
    </border>
    <border>
      <left/>
      <right style="thin">
        <color indexed="10"/>
      </right>
      <top style="thin">
        <color indexed="12"/>
      </top>
      <bottom/>
      <diagonal/>
    </border>
    <border>
      <left style="thin">
        <color indexed="10"/>
      </left>
      <right/>
      <top style="thin">
        <color indexed="10"/>
      </top>
      <bottom/>
      <diagonal/>
    </border>
    <border>
      <left style="thin">
        <color indexed="8"/>
      </left>
      <right style="thin">
        <color indexed="12"/>
      </right>
      <top style="thin">
        <color indexed="12"/>
      </top>
      <bottom/>
      <diagonal/>
    </border>
    <border>
      <left style="thin">
        <color indexed="8"/>
      </left>
      <right style="thin">
        <color indexed="12"/>
      </right>
      <top/>
      <bottom/>
      <diagonal/>
    </border>
    <border>
      <left style="thin">
        <color indexed="12"/>
      </left>
      <right style="thin">
        <color indexed="12"/>
      </right>
      <top/>
      <bottom style="thin">
        <color indexed="8"/>
      </bottom>
      <diagonal/>
    </border>
    <border>
      <left/>
      <right style="thin">
        <color indexed="8"/>
      </right>
      <top style="thin">
        <color indexed="8"/>
      </top>
      <bottom style="thin">
        <color indexed="12"/>
      </bottom>
      <diagonal/>
    </border>
    <border>
      <left/>
      <right style="thin">
        <color indexed="8"/>
      </right>
      <top style="thin">
        <color indexed="12"/>
      </top>
      <bottom/>
      <diagonal/>
    </border>
    <border>
      <left style="thin">
        <color indexed="8"/>
      </left>
      <right style="thin">
        <color indexed="8"/>
      </right>
      <top style="thin">
        <color indexed="12"/>
      </top>
      <bottom/>
      <diagonal/>
    </border>
    <border>
      <left/>
      <right style="thin">
        <color indexed="8"/>
      </right>
      <top/>
      <bottom/>
      <diagonal/>
    </border>
    <border>
      <left/>
      <right style="thin">
        <color indexed="8"/>
      </right>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8"/>
      </bottom>
      <diagonal/>
    </border>
    <border>
      <left style="thin">
        <color indexed="10"/>
      </left>
      <right style="thin">
        <color indexed="10"/>
      </right>
      <top style="thin">
        <color indexed="8"/>
      </top>
      <bottom style="thin">
        <color indexed="10"/>
      </bottom>
      <diagonal/>
    </border>
    <border>
      <left/>
      <right/>
      <top style="thin">
        <color indexed="8"/>
      </top>
      <bottom style="thin">
        <color indexed="8"/>
      </bottom>
      <diagonal/>
    </border>
    <border>
      <left style="thin">
        <color indexed="12"/>
      </left>
      <right style="thin">
        <color indexed="64"/>
      </right>
      <top style="thin">
        <color indexed="12"/>
      </top>
      <bottom style="thin">
        <color indexed="12"/>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8"/>
      </left>
      <right/>
      <top style="thin">
        <color indexed="8"/>
      </top>
      <bottom/>
      <diagonal/>
    </border>
    <border>
      <left style="thin">
        <color indexed="8"/>
      </left>
      <right/>
      <top/>
      <bottom style="thin">
        <color indexed="8"/>
      </bottom>
      <diagonal/>
    </border>
    <border>
      <left style="thin">
        <color indexed="12"/>
      </left>
      <right/>
      <top/>
      <bottom style="thin">
        <color indexed="12"/>
      </bottom>
      <diagonal/>
    </border>
    <border>
      <left style="thin">
        <color indexed="12"/>
      </left>
      <right/>
      <top style="thin">
        <color indexed="8"/>
      </top>
      <bottom/>
      <diagonal/>
    </border>
    <border>
      <left style="thin">
        <color indexed="8"/>
      </left>
      <right style="thin">
        <color indexed="8"/>
      </right>
      <top/>
      <bottom style="thin">
        <color indexed="12"/>
      </bottom>
      <diagonal/>
    </border>
    <border>
      <left style="thin">
        <color indexed="64"/>
      </left>
      <right style="thin">
        <color indexed="64"/>
      </right>
      <top style="thin">
        <color indexed="64"/>
      </top>
      <bottom style="thin">
        <color indexed="64"/>
      </bottom>
      <diagonal/>
    </border>
    <border>
      <left style="thin">
        <color indexed="11"/>
      </left>
      <right style="thin">
        <color indexed="11"/>
      </right>
      <top style="thin">
        <color indexed="11"/>
      </top>
      <bottom style="thin">
        <color indexed="11"/>
      </bottom>
      <diagonal/>
    </border>
    <border>
      <left style="thin">
        <color indexed="11"/>
      </left>
      <right style="thin">
        <color indexed="8"/>
      </right>
      <top style="thin">
        <color indexed="8"/>
      </top>
      <bottom style="thin">
        <color indexed="8"/>
      </bottom>
      <diagonal/>
    </border>
    <border>
      <left style="thin">
        <color indexed="12"/>
      </left>
      <right style="thin">
        <color indexed="8"/>
      </right>
      <top style="thin">
        <color indexed="12"/>
      </top>
      <bottom/>
      <diagonal/>
    </border>
    <border>
      <left style="thin">
        <color indexed="12"/>
      </left>
      <right style="thin">
        <color indexed="8"/>
      </right>
      <top/>
      <bottom style="thin">
        <color indexed="12"/>
      </bottom>
      <diagonal/>
    </border>
    <border>
      <left style="thin">
        <color indexed="8"/>
      </left>
      <right style="thin">
        <color indexed="12"/>
      </right>
      <top/>
      <bottom style="thin">
        <color indexed="12"/>
      </bottom>
      <diagonal/>
    </border>
    <border>
      <left style="thin">
        <color indexed="8"/>
      </left>
      <right style="thin">
        <color indexed="8"/>
      </right>
      <top style="thin">
        <color indexed="12"/>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1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12"/>
      </right>
      <top/>
      <bottom style="thin">
        <color indexed="12"/>
      </bottom>
      <diagonal/>
    </border>
    <border>
      <left style="thin">
        <color indexed="12"/>
      </left>
      <right style="thin">
        <color indexed="12"/>
      </right>
      <top/>
      <bottom style="thin">
        <color indexed="64"/>
      </bottom>
      <diagonal/>
    </border>
    <border>
      <left style="thin">
        <color indexed="12"/>
      </left>
      <right style="thin">
        <color indexed="12"/>
      </right>
      <top style="thin">
        <color indexed="8"/>
      </top>
      <bottom style="thin">
        <color indexed="64"/>
      </bottom>
      <diagonal/>
    </border>
    <border>
      <left/>
      <right style="thin">
        <color indexed="8"/>
      </right>
      <top/>
      <bottom style="thin">
        <color indexed="12"/>
      </bottom>
      <diagonal/>
    </border>
    <border>
      <left style="thin">
        <color indexed="8"/>
      </left>
      <right style="thin">
        <color indexed="8"/>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12"/>
      </left>
      <right/>
      <top style="thin">
        <color indexed="12"/>
      </top>
      <bottom/>
      <diagonal/>
    </border>
    <border>
      <left/>
      <right style="thin">
        <color indexed="12"/>
      </right>
      <top style="thin">
        <color indexed="12"/>
      </top>
      <bottom style="thin">
        <color indexed="64"/>
      </bottom>
      <diagonal/>
    </border>
    <border>
      <left style="thin">
        <color indexed="12"/>
      </left>
      <right style="thin">
        <color indexed="12"/>
      </right>
      <top style="thin">
        <color indexed="64"/>
      </top>
      <bottom/>
      <diagonal/>
    </border>
    <border>
      <left style="thin">
        <color indexed="64"/>
      </left>
      <right/>
      <top style="thin">
        <color indexed="12"/>
      </top>
      <bottom/>
      <diagonal/>
    </border>
    <border>
      <left/>
      <right style="thin">
        <color indexed="12"/>
      </right>
      <top style="thin">
        <color indexed="8"/>
      </top>
      <bottom style="thin">
        <color indexed="64"/>
      </bottom>
      <diagonal/>
    </border>
    <border>
      <left/>
      <right style="thin">
        <color indexed="8"/>
      </right>
      <top style="thin">
        <color indexed="10"/>
      </top>
      <bottom style="thin">
        <color indexed="10"/>
      </bottom>
      <diagonal/>
    </border>
    <border>
      <left style="thin">
        <color indexed="12"/>
      </left>
      <right/>
      <top style="thin">
        <color indexed="8"/>
      </top>
      <bottom style="thin">
        <color indexed="12"/>
      </bottom>
      <diagonal/>
    </border>
    <border>
      <left/>
      <right style="thin">
        <color indexed="64"/>
      </right>
      <top style="thin">
        <color indexed="8"/>
      </top>
      <bottom/>
      <diagonal/>
    </border>
    <border>
      <left style="thin">
        <color indexed="12"/>
      </left>
      <right style="thin">
        <color indexed="64"/>
      </right>
      <top style="thin">
        <color indexed="12"/>
      </top>
      <bottom/>
      <diagonal/>
    </border>
    <border>
      <left style="thin">
        <color indexed="12"/>
      </left>
      <right style="thin">
        <color indexed="64"/>
      </right>
      <top/>
      <bottom/>
      <diagonal/>
    </border>
    <border>
      <left style="thin">
        <color indexed="12"/>
      </left>
      <right style="thin">
        <color indexed="64"/>
      </right>
      <top/>
      <bottom style="thin">
        <color indexed="12"/>
      </bottom>
      <diagonal/>
    </border>
    <border>
      <left style="thin">
        <color indexed="12"/>
      </left>
      <right/>
      <top/>
      <bottom style="thin">
        <color indexed="64"/>
      </bottom>
      <diagonal/>
    </border>
    <border>
      <left style="thin">
        <color indexed="12"/>
      </left>
      <right style="thin">
        <color indexed="64"/>
      </right>
      <top style="thin">
        <color indexed="12"/>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12"/>
      </left>
      <right style="thin">
        <color indexed="12"/>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12"/>
      </left>
      <right/>
      <top style="thin">
        <color indexed="12"/>
      </top>
      <bottom style="thin">
        <color indexed="64"/>
      </bottom>
      <diagonal/>
    </border>
    <border>
      <left/>
      <right style="thin">
        <color indexed="12"/>
      </right>
      <top style="thin">
        <color indexed="12"/>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10"/>
      </left>
      <right/>
      <top style="thin">
        <color indexed="10"/>
      </top>
      <bottom style="thin">
        <color theme="3"/>
      </bottom>
      <diagonal/>
    </border>
    <border>
      <left/>
      <right/>
      <top style="thin">
        <color indexed="10"/>
      </top>
      <bottom style="thin">
        <color theme="3"/>
      </bottom>
      <diagonal/>
    </border>
    <border>
      <left style="thin">
        <color indexed="10"/>
      </left>
      <right/>
      <top style="thin">
        <color theme="3"/>
      </top>
      <bottom/>
      <diagonal/>
    </border>
    <border>
      <left/>
      <right/>
      <top style="thin">
        <color theme="3"/>
      </top>
      <bottom/>
      <diagonal/>
    </border>
    <border>
      <left style="thin">
        <color indexed="10"/>
      </left>
      <right style="thin">
        <color theme="3"/>
      </right>
      <top/>
      <bottom style="thin">
        <color indexed="10"/>
      </bottom>
      <diagonal/>
    </border>
    <border>
      <left style="thin">
        <color indexed="10"/>
      </left>
      <right style="thin">
        <color theme="3"/>
      </right>
      <top style="thin">
        <color indexed="10"/>
      </top>
      <bottom style="thin">
        <color indexed="10"/>
      </bottom>
      <diagonal/>
    </border>
    <border>
      <left style="thin">
        <color theme="3"/>
      </left>
      <right/>
      <top/>
      <bottom/>
      <diagonal/>
    </border>
    <border>
      <left style="thin">
        <color indexed="8"/>
      </left>
      <right/>
      <top style="thin">
        <color indexed="8"/>
      </top>
      <bottom style="thin">
        <color indexed="12"/>
      </bottom>
      <diagonal/>
    </border>
    <border>
      <left style="thin">
        <color indexed="8"/>
      </left>
      <right/>
      <top style="thin">
        <color indexed="12"/>
      </top>
      <bottom style="thin">
        <color indexed="8"/>
      </bottom>
      <diagonal/>
    </border>
    <border>
      <left style="thin">
        <color indexed="64"/>
      </left>
      <right style="thin">
        <color indexed="8"/>
      </right>
      <top style="thin">
        <color indexed="12"/>
      </top>
      <bottom style="thin">
        <color indexed="64"/>
      </bottom>
      <diagonal/>
    </border>
    <border>
      <left style="thin">
        <color indexed="12"/>
      </left>
      <right style="thin">
        <color indexed="64"/>
      </right>
      <top style="thin">
        <color indexed="12"/>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64"/>
      </left>
      <right/>
      <top style="thin">
        <color indexed="64"/>
      </top>
      <bottom style="thin">
        <color indexed="12"/>
      </bottom>
      <diagonal/>
    </border>
    <border>
      <left/>
      <right style="thin">
        <color indexed="64"/>
      </right>
      <top style="thin">
        <color indexed="64"/>
      </top>
      <bottom style="thin">
        <color indexed="12"/>
      </bottom>
      <diagonal/>
    </border>
    <border>
      <left/>
      <right/>
      <top style="thin">
        <color indexed="12"/>
      </top>
      <bottom style="thin">
        <color indexed="8"/>
      </bottom>
      <diagonal/>
    </border>
    <border>
      <left style="thin">
        <color indexed="10"/>
      </left>
      <right/>
      <top style="thin">
        <color indexed="64"/>
      </top>
      <bottom/>
      <diagonal/>
    </border>
    <border>
      <left/>
      <right/>
      <top style="thin">
        <color indexed="64"/>
      </top>
      <bottom style="thin">
        <color indexed="12"/>
      </bottom>
      <diagonal/>
    </border>
    <border>
      <left style="thin">
        <color indexed="8"/>
      </left>
      <right style="thin">
        <color indexed="64"/>
      </right>
      <top style="thin">
        <color indexed="64"/>
      </top>
      <bottom style="thin">
        <color indexed="64"/>
      </bottom>
      <diagonal/>
    </border>
    <border>
      <left style="thin">
        <color indexed="64"/>
      </left>
      <right/>
      <top style="thin">
        <color indexed="12"/>
      </top>
      <bottom style="thin">
        <color indexed="64"/>
      </bottom>
      <diagonal/>
    </border>
    <border>
      <left/>
      <right/>
      <top style="thin">
        <color theme="3"/>
      </top>
      <bottom style="thin">
        <color theme="3"/>
      </bottom>
      <diagonal/>
    </border>
    <border>
      <left style="thin">
        <color indexed="8"/>
      </left>
      <right style="thin">
        <color indexed="8"/>
      </right>
      <top style="thin">
        <color indexed="64"/>
      </top>
      <bottom style="thin">
        <color indexed="12"/>
      </bottom>
      <diagonal/>
    </border>
    <border>
      <left style="thin">
        <color indexed="11"/>
      </left>
      <right style="thin">
        <color indexed="8"/>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5">
    <xf numFmtId="0" fontId="0" fillId="0" borderId="0" applyNumberFormat="0" applyFill="0" applyBorder="0" applyProtection="0">
      <alignment vertical="top" wrapText="1"/>
    </xf>
    <xf numFmtId="0" fontId="6" fillId="0" borderId="41"/>
    <xf numFmtId="0" fontId="35" fillId="0" borderId="41" applyNumberFormat="0" applyFill="0" applyBorder="0" applyProtection="0">
      <alignment vertical="top" wrapText="1"/>
    </xf>
    <xf numFmtId="0" fontId="39" fillId="0" borderId="41"/>
    <xf numFmtId="0" fontId="4" fillId="0" borderId="41"/>
  </cellStyleXfs>
  <cellXfs count="946">
    <xf numFmtId="0" fontId="0" fillId="0" borderId="0" xfId="0" applyFont="1" applyAlignment="1">
      <alignment vertical="top" wrapText="1"/>
    </xf>
    <xf numFmtId="0" fontId="0" fillId="0" borderId="0" xfId="0" applyNumberFormat="1" applyFont="1" applyAlignment="1">
      <alignment vertical="top" wrapText="1"/>
    </xf>
    <xf numFmtId="0" fontId="0" fillId="2" borderId="1" xfId="0" applyFont="1" applyFill="1" applyBorder="1" applyAlignment="1">
      <alignment vertical="top" wrapText="1"/>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applyAlignment="1">
      <alignment vertical="top" wrapText="1"/>
    </xf>
    <xf numFmtId="0" fontId="0" fillId="2" borderId="6" xfId="0" applyFont="1" applyFill="1" applyBorder="1" applyAlignment="1">
      <alignment vertical="top" wrapText="1"/>
    </xf>
    <xf numFmtId="0" fontId="0" fillId="2" borderId="7" xfId="0" applyFont="1" applyFill="1" applyBorder="1" applyAlignment="1">
      <alignment vertical="top" wrapText="1"/>
    </xf>
    <xf numFmtId="49" fontId="8" fillId="4" borderId="8" xfId="0" applyNumberFormat="1" applyFont="1" applyFill="1" applyBorder="1" applyAlignment="1">
      <alignment horizontal="center" vertical="center" wrapText="1"/>
    </xf>
    <xf numFmtId="0" fontId="0" fillId="2" borderId="10" xfId="0" applyFont="1" applyFill="1" applyBorder="1" applyAlignment="1">
      <alignment vertical="top" wrapText="1"/>
    </xf>
    <xf numFmtId="49" fontId="8" fillId="4" borderId="12" xfId="0" applyNumberFormat="1" applyFont="1" applyFill="1" applyBorder="1" applyAlignment="1">
      <alignment horizontal="center" vertical="center" wrapText="1"/>
    </xf>
    <xf numFmtId="49" fontId="8" fillId="4" borderId="9" xfId="0" applyNumberFormat="1" applyFont="1" applyFill="1" applyBorder="1" applyAlignment="1">
      <alignment horizontal="center" vertical="center" wrapText="1"/>
    </xf>
    <xf numFmtId="0" fontId="0" fillId="2" borderId="15" xfId="0" applyFont="1" applyFill="1" applyBorder="1" applyAlignment="1">
      <alignment vertical="top" wrapText="1"/>
    </xf>
    <xf numFmtId="0" fontId="0" fillId="2" borderId="16" xfId="0" applyFont="1" applyFill="1" applyBorder="1" applyAlignment="1">
      <alignment vertical="top" wrapText="1"/>
    </xf>
    <xf numFmtId="0" fontId="0" fillId="0" borderId="0" xfId="0" applyNumberFormat="1" applyFont="1" applyAlignment="1">
      <alignment vertical="top" wrapText="1"/>
    </xf>
    <xf numFmtId="0" fontId="0" fillId="2" borderId="17" xfId="0" applyFont="1" applyFill="1" applyBorder="1" applyAlignment="1">
      <alignment vertical="top" wrapText="1"/>
    </xf>
    <xf numFmtId="0" fontId="0" fillId="2" borderId="18" xfId="0" applyFont="1" applyFill="1" applyBorder="1" applyAlignment="1">
      <alignment vertical="top" wrapText="1"/>
    </xf>
    <xf numFmtId="0" fontId="0" fillId="2" borderId="19" xfId="0" applyFont="1" applyFill="1" applyBorder="1" applyAlignment="1">
      <alignment vertical="top" wrapText="1"/>
    </xf>
    <xf numFmtId="49" fontId="8" fillId="6" borderId="22" xfId="0" applyNumberFormat="1" applyFont="1" applyFill="1" applyBorder="1" applyAlignment="1">
      <alignment horizontal="center" vertical="center" wrapText="1"/>
    </xf>
    <xf numFmtId="49" fontId="0" fillId="2" borderId="22" xfId="0" applyNumberFormat="1" applyFont="1" applyFill="1" applyBorder="1" applyAlignment="1">
      <alignment horizontal="left" vertical="center" wrapText="1"/>
    </xf>
    <xf numFmtId="0" fontId="0" fillId="2" borderId="22" xfId="0" applyFont="1" applyFill="1" applyBorder="1" applyAlignment="1">
      <alignment horizontal="left" vertical="center" wrapText="1"/>
    </xf>
    <xf numFmtId="49" fontId="11" fillId="2" borderId="22" xfId="0" applyNumberFormat="1" applyFont="1" applyFill="1" applyBorder="1" applyAlignment="1">
      <alignment horizontal="left" vertical="center" wrapText="1"/>
    </xf>
    <xf numFmtId="0" fontId="11" fillId="5" borderId="22" xfId="0" applyFont="1" applyFill="1" applyBorder="1" applyAlignment="1">
      <alignment horizontal="left" vertical="center" wrapText="1"/>
    </xf>
    <xf numFmtId="0" fontId="0" fillId="5" borderId="22" xfId="0" applyFont="1" applyFill="1" applyBorder="1" applyAlignment="1">
      <alignment horizontal="left" vertical="center" wrapText="1"/>
    </xf>
    <xf numFmtId="49" fontId="0" fillId="2" borderId="22" xfId="0" applyNumberFormat="1" applyFont="1" applyFill="1" applyBorder="1" applyAlignment="1">
      <alignment horizontal="center" vertical="center" wrapText="1"/>
    </xf>
    <xf numFmtId="0" fontId="0" fillId="2" borderId="41" xfId="0" applyFont="1" applyFill="1" applyBorder="1" applyAlignment="1">
      <alignment vertical="top" wrapText="1"/>
    </xf>
    <xf numFmtId="49" fontId="8" fillId="6" borderId="13" xfId="0" applyNumberFormat="1" applyFont="1" applyFill="1" applyBorder="1" applyAlignment="1">
      <alignment horizontal="center" vertical="top" wrapText="1"/>
    </xf>
    <xf numFmtId="0" fontId="0" fillId="0" borderId="0" xfId="0" applyNumberFormat="1" applyFont="1" applyAlignment="1">
      <alignment vertical="top" wrapText="1"/>
    </xf>
    <xf numFmtId="0" fontId="0" fillId="2" borderId="6" xfId="0" applyFont="1" applyFill="1" applyBorder="1" applyAlignment="1">
      <alignment horizontal="center" vertical="top" wrapText="1"/>
    </xf>
    <xf numFmtId="0" fontId="0" fillId="2" borderId="59" xfId="0" applyFont="1" applyFill="1" applyBorder="1" applyAlignment="1">
      <alignment vertical="top" wrapText="1"/>
    </xf>
    <xf numFmtId="0" fontId="0" fillId="2" borderId="15" xfId="0" applyFont="1" applyFill="1" applyBorder="1" applyAlignment="1">
      <alignment horizontal="center" vertical="top" wrapText="1"/>
    </xf>
    <xf numFmtId="0" fontId="0" fillId="2" borderId="60" xfId="0" applyFont="1" applyFill="1" applyBorder="1" applyAlignment="1">
      <alignment vertical="top" wrapText="1"/>
    </xf>
    <xf numFmtId="0" fontId="0" fillId="0" borderId="0" xfId="0" applyNumberFormat="1" applyFont="1" applyAlignment="1">
      <alignment vertical="top" wrapText="1"/>
    </xf>
    <xf numFmtId="49" fontId="0" fillId="2" borderId="1" xfId="0" applyNumberFormat="1" applyFont="1" applyFill="1" applyBorder="1" applyAlignment="1">
      <alignment vertical="top"/>
    </xf>
    <xf numFmtId="49" fontId="0" fillId="2" borderId="23" xfId="0" applyNumberFormat="1" applyFont="1" applyFill="1" applyBorder="1" applyAlignment="1">
      <alignment vertical="top"/>
    </xf>
    <xf numFmtId="0" fontId="0" fillId="2" borderId="61" xfId="0" applyFont="1" applyFill="1" applyBorder="1" applyAlignment="1">
      <alignment vertical="top" wrapText="1"/>
    </xf>
    <xf numFmtId="0" fontId="0" fillId="2" borderId="61" xfId="0" applyFont="1" applyFill="1" applyBorder="1" applyAlignment="1">
      <alignment vertical="top"/>
    </xf>
    <xf numFmtId="49" fontId="0" fillId="2" borderId="62" xfId="0" applyNumberFormat="1" applyFont="1" applyFill="1" applyBorder="1" applyAlignment="1">
      <alignment vertical="top" wrapText="1"/>
    </xf>
    <xf numFmtId="49" fontId="0" fillId="2" borderId="61" xfId="0" applyNumberFormat="1" applyFont="1" applyFill="1" applyBorder="1" applyAlignment="1">
      <alignment vertical="top" wrapText="1"/>
    </xf>
    <xf numFmtId="49" fontId="14" fillId="2" borderId="61" xfId="0" applyNumberFormat="1" applyFont="1" applyFill="1" applyBorder="1" applyAlignment="1">
      <alignment vertical="top"/>
    </xf>
    <xf numFmtId="0" fontId="0" fillId="2" borderId="61" xfId="0" applyFont="1" applyFill="1" applyBorder="1" applyAlignment="1">
      <alignment horizontal="center" vertical="center" wrapText="1"/>
    </xf>
    <xf numFmtId="0" fontId="0" fillId="2" borderId="61" xfId="0" applyFont="1" applyFill="1" applyBorder="1" applyAlignment="1">
      <alignment horizontal="center" vertical="top" wrapText="1"/>
    </xf>
    <xf numFmtId="49" fontId="0" fillId="2" borderId="61" xfId="0" applyNumberFormat="1" applyFont="1" applyFill="1" applyBorder="1" applyAlignment="1">
      <alignment vertical="top"/>
    </xf>
    <xf numFmtId="0" fontId="0" fillId="2" borderId="61" xfId="0" applyNumberFormat="1" applyFont="1" applyFill="1" applyBorder="1" applyAlignment="1">
      <alignment horizontal="center" vertical="center"/>
    </xf>
    <xf numFmtId="0" fontId="0" fillId="2" borderId="61" xfId="0" applyNumberFormat="1" applyFont="1" applyFill="1" applyBorder="1" applyAlignment="1">
      <alignment horizontal="center" vertical="top"/>
    </xf>
    <xf numFmtId="49" fontId="0" fillId="2" borderId="61" xfId="0" applyNumberFormat="1" applyFont="1" applyFill="1" applyBorder="1" applyAlignment="1">
      <alignment horizontal="center" vertical="center"/>
    </xf>
    <xf numFmtId="49" fontId="0" fillId="2" borderId="61" xfId="0" applyNumberFormat="1" applyFont="1" applyFill="1" applyBorder="1" applyAlignment="1">
      <alignment horizontal="center" vertical="top"/>
    </xf>
    <xf numFmtId="0" fontId="0" fillId="2" borderId="61" xfId="0" applyFont="1" applyFill="1" applyBorder="1" applyAlignment="1">
      <alignment horizontal="center" vertical="center"/>
    </xf>
    <xf numFmtId="0" fontId="0" fillId="2" borderId="61" xfId="0" applyFont="1" applyFill="1" applyBorder="1" applyAlignment="1">
      <alignment horizontal="center" vertical="top"/>
    </xf>
    <xf numFmtId="49" fontId="8" fillId="2" borderId="61" xfId="0" applyNumberFormat="1" applyFont="1" applyFill="1" applyBorder="1" applyAlignment="1">
      <alignment vertical="top" wrapText="1"/>
    </xf>
    <xf numFmtId="0" fontId="8" fillId="2" borderId="61" xfId="0" applyNumberFormat="1" applyFont="1" applyFill="1" applyBorder="1" applyAlignment="1">
      <alignment horizontal="center" vertical="center" wrapText="1"/>
    </xf>
    <xf numFmtId="0" fontId="8" fillId="2" borderId="61" xfId="0" applyFont="1" applyFill="1" applyBorder="1" applyAlignment="1">
      <alignment horizontal="center" vertical="center" wrapText="1"/>
    </xf>
    <xf numFmtId="0" fontId="0" fillId="2" borderId="63" xfId="0" applyFont="1" applyFill="1" applyBorder="1" applyAlignment="1">
      <alignment vertical="top" wrapText="1"/>
    </xf>
    <xf numFmtId="49" fontId="0" fillId="2" borderId="23" xfId="0" applyNumberFormat="1" applyFont="1" applyFill="1" applyBorder="1" applyAlignment="1">
      <alignment vertical="top" wrapText="1"/>
    </xf>
    <xf numFmtId="0" fontId="0" fillId="2" borderId="62" xfId="0" applyFont="1" applyFill="1" applyBorder="1" applyAlignment="1">
      <alignment vertical="top" wrapText="1"/>
    </xf>
    <xf numFmtId="0" fontId="0" fillId="0" borderId="0" xfId="0" applyNumberFormat="1" applyFont="1" applyAlignment="1">
      <alignment vertical="top" wrapText="1"/>
    </xf>
    <xf numFmtId="49" fontId="17" fillId="2" borderId="62" xfId="0" applyNumberFormat="1" applyFont="1" applyFill="1" applyBorder="1" applyAlignment="1">
      <alignment vertical="top" wrapText="1"/>
    </xf>
    <xf numFmtId="0" fontId="0" fillId="0" borderId="0" xfId="0" applyNumberFormat="1" applyFont="1" applyAlignment="1">
      <alignment vertical="top" wrapText="1"/>
    </xf>
    <xf numFmtId="0" fontId="0" fillId="2" borderId="61" xfId="0" applyFont="1" applyFill="1" applyBorder="1" applyAlignment="1"/>
    <xf numFmtId="0" fontId="0" fillId="2" borderId="65" xfId="0" applyFont="1" applyFill="1" applyBorder="1" applyAlignment="1"/>
    <xf numFmtId="0" fontId="0" fillId="2" borderId="22" xfId="0" applyFont="1" applyFill="1" applyBorder="1" applyAlignment="1"/>
    <xf numFmtId="0" fontId="0" fillId="2" borderId="22" xfId="0" applyNumberFormat="1" applyFont="1" applyFill="1" applyBorder="1" applyAlignment="1">
      <alignment horizontal="center" wrapText="1"/>
    </xf>
    <xf numFmtId="0" fontId="0" fillId="2" borderId="22" xfId="0" applyNumberFormat="1" applyFont="1" applyFill="1" applyBorder="1" applyAlignment="1">
      <alignment horizontal="center"/>
    </xf>
    <xf numFmtId="0" fontId="0" fillId="2" borderId="69" xfId="0" applyFont="1" applyFill="1" applyBorder="1" applyAlignment="1"/>
    <xf numFmtId="49" fontId="0" fillId="2" borderId="61" xfId="0" applyNumberFormat="1" applyFont="1" applyFill="1" applyBorder="1" applyAlignment="1"/>
    <xf numFmtId="0" fontId="0" fillId="2" borderId="71" xfId="0" applyFont="1" applyFill="1" applyBorder="1" applyAlignment="1">
      <alignment horizontal="center" vertical="center" wrapText="1"/>
    </xf>
    <xf numFmtId="49" fontId="19" fillId="4" borderId="8" xfId="0" applyNumberFormat="1" applyFont="1" applyFill="1" applyBorder="1" applyAlignment="1">
      <alignment horizontal="center" vertical="center" wrapText="1"/>
    </xf>
    <xf numFmtId="49" fontId="10" fillId="2" borderId="41" xfId="0" applyNumberFormat="1" applyFont="1" applyFill="1" applyBorder="1" applyAlignment="1">
      <alignment horizontal="center" vertical="center" wrapText="1"/>
    </xf>
    <xf numFmtId="0" fontId="17" fillId="7" borderId="41" xfId="0" applyFont="1" applyFill="1" applyBorder="1" applyAlignment="1">
      <alignment horizontal="center" vertical="center" wrapText="1"/>
    </xf>
    <xf numFmtId="0" fontId="17" fillId="8" borderId="41" xfId="0" applyFont="1" applyFill="1" applyBorder="1" applyAlignment="1">
      <alignment horizontal="center" vertical="center"/>
    </xf>
    <xf numFmtId="49" fontId="8" fillId="6" borderId="9" xfId="0" applyNumberFormat="1" applyFont="1" applyFill="1" applyBorder="1" applyAlignment="1">
      <alignment horizontal="center" vertical="top" wrapText="1"/>
    </xf>
    <xf numFmtId="0" fontId="0" fillId="2" borderId="15" xfId="0" applyFont="1" applyFill="1" applyBorder="1" applyAlignment="1">
      <alignment vertical="top" wrapText="1"/>
    </xf>
    <xf numFmtId="0" fontId="0" fillId="2" borderId="6" xfId="0" applyFont="1" applyFill="1" applyBorder="1" applyAlignment="1">
      <alignment vertical="top" wrapText="1"/>
    </xf>
    <xf numFmtId="0" fontId="6" fillId="0" borderId="41" xfId="1" applyFill="1" applyBorder="1" applyAlignment="1">
      <alignment wrapText="1"/>
    </xf>
    <xf numFmtId="0" fontId="6" fillId="0" borderId="41" xfId="1" applyFill="1" applyBorder="1" applyAlignment="1">
      <alignment horizontal="center" wrapText="1"/>
    </xf>
    <xf numFmtId="0" fontId="22" fillId="0" borderId="41" xfId="1" applyFont="1" applyFill="1" applyBorder="1" applyAlignment="1">
      <alignment horizontal="center" vertical="center" wrapText="1"/>
    </xf>
    <xf numFmtId="0" fontId="22" fillId="9" borderId="73" xfId="1" applyNumberFormat="1" applyFont="1" applyFill="1" applyBorder="1" applyAlignment="1">
      <alignment horizontal="center" vertical="center" wrapText="1"/>
    </xf>
    <xf numFmtId="0" fontId="0" fillId="10" borderId="41" xfId="0" applyFont="1" applyFill="1" applyBorder="1" applyAlignment="1">
      <alignment vertical="top" wrapText="1"/>
    </xf>
    <xf numFmtId="0" fontId="6" fillId="0" borderId="41" xfId="1" applyAlignment="1">
      <alignment horizontal="center" vertical="center"/>
    </xf>
    <xf numFmtId="0" fontId="21" fillId="9" borderId="72" xfId="1" applyFont="1" applyFill="1" applyBorder="1" applyAlignment="1">
      <alignment horizontal="center" vertical="center"/>
    </xf>
    <xf numFmtId="0" fontId="23" fillId="0" borderId="41" xfId="1" applyFont="1" applyAlignment="1">
      <alignment horizontal="center" vertical="center"/>
    </xf>
    <xf numFmtId="0" fontId="6" fillId="0" borderId="41" xfId="1" applyAlignment="1" applyProtection="1">
      <alignment horizontal="center" vertical="center"/>
      <protection locked="0"/>
    </xf>
    <xf numFmtId="0" fontId="21" fillId="9" borderId="74" xfId="1" applyFont="1" applyFill="1" applyBorder="1" applyAlignment="1">
      <alignment horizontal="center" vertical="center"/>
    </xf>
    <xf numFmtId="0" fontId="21" fillId="9" borderId="72" xfId="0" applyFont="1" applyFill="1" applyBorder="1" applyAlignment="1">
      <alignment horizontal="center" vertical="center" wrapText="1"/>
    </xf>
    <xf numFmtId="0" fontId="21" fillId="9" borderId="73" xfId="0" applyFont="1" applyFill="1" applyBorder="1" applyAlignment="1">
      <alignment horizontal="center" vertical="center" wrapText="1"/>
    </xf>
    <xf numFmtId="0" fontId="6" fillId="0" borderId="41" xfId="1" applyFill="1" applyBorder="1" applyAlignment="1">
      <alignment horizontal="center" vertical="center" wrapText="1"/>
    </xf>
    <xf numFmtId="0" fontId="6" fillId="11" borderId="80" xfId="1" applyFill="1" applyBorder="1" applyAlignment="1">
      <alignment horizontal="center" vertical="center" wrapText="1"/>
    </xf>
    <xf numFmtId="0" fontId="0" fillId="12" borderId="0" xfId="0" applyFont="1" applyFill="1" applyAlignment="1">
      <alignment vertical="top" wrapText="1"/>
    </xf>
    <xf numFmtId="0" fontId="0" fillId="12" borderId="0" xfId="0" applyNumberFormat="1" applyFont="1" applyFill="1" applyAlignment="1">
      <alignment vertical="top" wrapText="1"/>
    </xf>
    <xf numFmtId="0" fontId="24" fillId="11" borderId="80" xfId="1" applyFont="1" applyFill="1" applyBorder="1" applyAlignment="1">
      <alignment horizontal="left" vertical="center" wrapText="1"/>
    </xf>
    <xf numFmtId="49" fontId="8" fillId="6" borderId="11" xfId="0" applyNumberFormat="1" applyFont="1" applyFill="1" applyBorder="1" applyAlignment="1">
      <alignment horizontal="center" vertical="top" wrapText="1"/>
    </xf>
    <xf numFmtId="0" fontId="0" fillId="2" borderId="15" xfId="0" applyFont="1" applyFill="1" applyBorder="1" applyAlignment="1">
      <alignment horizontal="left" vertical="top" wrapText="1"/>
    </xf>
    <xf numFmtId="0" fontId="0" fillId="0" borderId="0" xfId="0" applyNumberFormat="1" applyFont="1" applyAlignment="1">
      <alignment horizontal="left" vertical="top" wrapText="1"/>
    </xf>
    <xf numFmtId="0" fontId="0" fillId="2" borderId="6" xfId="0" applyFont="1" applyFill="1" applyBorder="1" applyAlignment="1">
      <alignment horizontal="left" vertical="top" wrapText="1"/>
    </xf>
    <xf numFmtId="49" fontId="8" fillId="4" borderId="85" xfId="0" applyNumberFormat="1" applyFont="1" applyFill="1" applyBorder="1" applyAlignment="1">
      <alignment horizontal="center" vertical="center" wrapText="1"/>
    </xf>
    <xf numFmtId="49" fontId="8" fillId="6" borderId="26" xfId="0" applyNumberFormat="1" applyFont="1" applyFill="1" applyBorder="1" applyAlignment="1">
      <alignment horizontal="center" vertical="top" wrapText="1"/>
    </xf>
    <xf numFmtId="49" fontId="19" fillId="6" borderId="22" xfId="0" applyNumberFormat="1" applyFont="1" applyFill="1" applyBorder="1" applyAlignment="1">
      <alignment horizontal="center" vertical="center" wrapText="1"/>
    </xf>
    <xf numFmtId="49" fontId="8" fillId="4" borderId="92" xfId="0" applyNumberFormat="1" applyFont="1" applyFill="1" applyBorder="1" applyAlignment="1">
      <alignment horizontal="center" vertical="center" wrapText="1"/>
    </xf>
    <xf numFmtId="49" fontId="19" fillId="4" borderId="28" xfId="0" applyNumberFormat="1" applyFont="1" applyFill="1" applyBorder="1" applyAlignment="1">
      <alignment horizontal="center" vertical="center" wrapText="1"/>
    </xf>
    <xf numFmtId="49" fontId="31" fillId="6" borderId="11" xfId="0" applyNumberFormat="1" applyFont="1" applyFill="1" applyBorder="1" applyAlignment="1">
      <alignment horizontal="center" vertical="top" wrapText="1"/>
    </xf>
    <xf numFmtId="0" fontId="0" fillId="2" borderId="41" xfId="0" applyFont="1" applyFill="1" applyBorder="1" applyAlignment="1">
      <alignment horizontal="center" vertical="top" wrapText="1"/>
    </xf>
    <xf numFmtId="0" fontId="0" fillId="2" borderId="43" xfId="0" applyFont="1" applyFill="1" applyBorder="1" applyAlignment="1">
      <alignment horizontal="center" vertical="top" wrapText="1"/>
    </xf>
    <xf numFmtId="0" fontId="0" fillId="0" borderId="0" xfId="0" applyNumberFormat="1" applyFont="1" applyFill="1" applyAlignment="1">
      <alignment vertical="top" wrapText="1"/>
    </xf>
    <xf numFmtId="0" fontId="0" fillId="0" borderId="0" xfId="0" applyFont="1" applyFill="1" applyAlignment="1">
      <alignment vertical="top" wrapText="1"/>
    </xf>
    <xf numFmtId="0" fontId="0" fillId="12" borderId="41" xfId="0" applyNumberFormat="1" applyFont="1" applyFill="1" applyBorder="1" applyAlignment="1">
      <alignment vertical="top" wrapText="1"/>
    </xf>
    <xf numFmtId="49" fontId="31" fillId="6" borderId="106" xfId="0" applyNumberFormat="1" applyFont="1" applyFill="1" applyBorder="1" applyAlignment="1">
      <alignment horizontal="center" vertical="top" wrapText="1"/>
    </xf>
    <xf numFmtId="1" fontId="0" fillId="0" borderId="80" xfId="0" applyNumberFormat="1" applyFont="1" applyFill="1" applyBorder="1" applyAlignment="1">
      <alignment vertical="top" wrapText="1"/>
    </xf>
    <xf numFmtId="0" fontId="0" fillId="12" borderId="40" xfId="0" applyNumberFormat="1" applyFont="1" applyFill="1" applyBorder="1" applyAlignment="1">
      <alignment vertical="top" wrapText="1"/>
    </xf>
    <xf numFmtId="0" fontId="0" fillId="2" borderId="34" xfId="0" applyNumberFormat="1" applyFont="1" applyFill="1" applyBorder="1" applyAlignment="1">
      <alignment vertical="top" wrapText="1"/>
    </xf>
    <xf numFmtId="0" fontId="0" fillId="12" borderId="44" xfId="0" applyNumberFormat="1" applyFont="1" applyFill="1" applyBorder="1" applyAlignment="1">
      <alignment vertical="top" wrapText="1"/>
    </xf>
    <xf numFmtId="0" fontId="0" fillId="0" borderId="80" xfId="0" applyNumberFormat="1" applyFont="1" applyFill="1" applyBorder="1" applyAlignment="1">
      <alignment vertical="top" wrapText="1"/>
    </xf>
    <xf numFmtId="0" fontId="8" fillId="12" borderId="41" xfId="0" applyNumberFormat="1" applyFont="1" applyFill="1" applyBorder="1" applyAlignment="1">
      <alignment vertical="center" wrapText="1"/>
    </xf>
    <xf numFmtId="0" fontId="8" fillId="12" borderId="37" xfId="0" applyNumberFormat="1" applyFont="1" applyFill="1" applyBorder="1" applyAlignment="1">
      <alignment vertical="center" wrapText="1"/>
    </xf>
    <xf numFmtId="0" fontId="8" fillId="12" borderId="41" xfId="0" applyNumberFormat="1" applyFont="1" applyFill="1" applyBorder="1" applyAlignment="1">
      <alignment horizontal="center" vertical="center" wrapText="1"/>
    </xf>
    <xf numFmtId="0" fontId="0" fillId="12" borderId="99" xfId="0" applyNumberFormat="1" applyFont="1" applyFill="1" applyBorder="1" applyAlignment="1">
      <alignment vertical="top" wrapText="1"/>
    </xf>
    <xf numFmtId="0" fontId="8" fillId="12" borderId="41" xfId="0" applyNumberFormat="1" applyFont="1" applyFill="1" applyBorder="1" applyAlignment="1">
      <alignment vertical="center"/>
    </xf>
    <xf numFmtId="0" fontId="8" fillId="12" borderId="37" xfId="0" applyNumberFormat="1" applyFont="1" applyFill="1" applyBorder="1" applyAlignment="1">
      <alignment vertical="center"/>
    </xf>
    <xf numFmtId="0" fontId="0" fillId="12" borderId="38" xfId="0" applyNumberFormat="1" applyFont="1" applyFill="1" applyBorder="1" applyAlignment="1">
      <alignment vertical="top" wrapText="1"/>
    </xf>
    <xf numFmtId="0" fontId="0" fillId="12" borderId="6" xfId="0" applyNumberFormat="1" applyFont="1" applyFill="1" applyBorder="1" applyAlignment="1">
      <alignment vertical="top" wrapText="1"/>
    </xf>
    <xf numFmtId="0" fontId="8" fillId="13" borderId="87" xfId="0" applyNumberFormat="1" applyFont="1" applyFill="1" applyBorder="1" applyAlignment="1">
      <alignment horizontal="center" vertical="top" wrapText="1"/>
    </xf>
    <xf numFmtId="0" fontId="0" fillId="13" borderId="80" xfId="0" applyNumberFormat="1" applyFont="1" applyFill="1" applyBorder="1" applyAlignment="1">
      <alignment vertical="top" wrapText="1"/>
    </xf>
    <xf numFmtId="0" fontId="0" fillId="12" borderId="43" xfId="0" applyNumberFormat="1" applyFont="1" applyFill="1" applyBorder="1" applyAlignment="1">
      <alignment vertical="top" wrapText="1"/>
    </xf>
    <xf numFmtId="0" fontId="0" fillId="0" borderId="41" xfId="0" applyNumberFormat="1" applyFont="1" applyFill="1" applyBorder="1" applyAlignment="1">
      <alignment vertical="top" wrapText="1"/>
    </xf>
    <xf numFmtId="0" fontId="7" fillId="12" borderId="24" xfId="0" applyNumberFormat="1" applyFont="1" applyFill="1" applyBorder="1" applyAlignment="1">
      <alignment vertical="center" wrapText="1"/>
    </xf>
    <xf numFmtId="0" fontId="0" fillId="12" borderId="3" xfId="0" applyNumberFormat="1" applyFont="1" applyFill="1" applyBorder="1" applyAlignment="1">
      <alignment vertical="top" wrapText="1"/>
    </xf>
    <xf numFmtId="0" fontId="0" fillId="12" borderId="4" xfId="0" applyNumberFormat="1" applyFont="1" applyFill="1" applyBorder="1" applyAlignment="1">
      <alignment vertical="top" wrapText="1"/>
    </xf>
    <xf numFmtId="0" fontId="8" fillId="6" borderId="26" xfId="0" applyNumberFormat="1" applyFont="1" applyFill="1" applyBorder="1" applyAlignment="1">
      <alignment horizontal="center" vertical="top" wrapText="1"/>
    </xf>
    <xf numFmtId="0" fontId="8" fillId="6" borderId="80" xfId="0" applyNumberFormat="1" applyFont="1" applyFill="1" applyBorder="1" applyAlignment="1">
      <alignment horizontal="center" vertical="top" wrapText="1"/>
    </xf>
    <xf numFmtId="0" fontId="31" fillId="6" borderId="106" xfId="0" applyNumberFormat="1" applyFont="1" applyFill="1" applyBorder="1" applyAlignment="1">
      <alignment horizontal="center" vertical="top" wrapText="1"/>
    </xf>
    <xf numFmtId="0" fontId="31" fillId="6" borderId="11" xfId="0" applyNumberFormat="1" applyFont="1" applyFill="1" applyBorder="1" applyAlignment="1">
      <alignment horizontal="center" vertical="top" wrapText="1"/>
    </xf>
    <xf numFmtId="0" fontId="8" fillId="6" borderId="11" xfId="0" applyNumberFormat="1" applyFont="1" applyFill="1" applyBorder="1" applyAlignment="1">
      <alignment horizontal="center" vertical="top" wrapText="1"/>
    </xf>
    <xf numFmtId="0" fontId="8" fillId="6" borderId="9" xfId="0" applyNumberFormat="1" applyFont="1" applyFill="1" applyBorder="1" applyAlignment="1">
      <alignment horizontal="center" vertical="top" wrapText="1"/>
    </xf>
    <xf numFmtId="0" fontId="8" fillId="6" borderId="13" xfId="0" applyNumberFormat="1" applyFont="1" applyFill="1" applyBorder="1" applyAlignment="1">
      <alignment horizontal="center" vertical="top" wrapText="1"/>
    </xf>
    <xf numFmtId="0" fontId="0" fillId="2" borderId="44" xfId="0" applyNumberFormat="1" applyFont="1" applyFill="1" applyBorder="1" applyAlignment="1">
      <alignment vertical="top" wrapText="1"/>
    </xf>
    <xf numFmtId="0" fontId="0" fillId="2" borderId="6" xfId="0" applyNumberFormat="1" applyFont="1" applyFill="1" applyBorder="1" applyAlignment="1">
      <alignment vertical="top" wrapText="1"/>
    </xf>
    <xf numFmtId="0" fontId="0" fillId="2" borderId="7" xfId="0" applyNumberFormat="1" applyFont="1" applyFill="1" applyBorder="1" applyAlignment="1">
      <alignment vertical="top" wrapText="1"/>
    </xf>
    <xf numFmtId="0" fontId="0" fillId="15" borderId="93" xfId="0" applyNumberFormat="1" applyFont="1" applyFill="1" applyBorder="1" applyAlignment="1">
      <alignment horizontal="center" vertical="center" wrapText="1"/>
    </xf>
    <xf numFmtId="0" fontId="0" fillId="0" borderId="9" xfId="0" applyNumberFormat="1" applyFont="1" applyFill="1" applyBorder="1" applyAlignment="1">
      <alignment vertical="top" wrapText="1"/>
    </xf>
    <xf numFmtId="0" fontId="0" fillId="0" borderId="13" xfId="0" applyNumberFormat="1" applyFont="1" applyFill="1" applyBorder="1" applyAlignment="1">
      <alignment vertical="top" wrapText="1"/>
    </xf>
    <xf numFmtId="0" fontId="0" fillId="2" borderId="46" xfId="0" applyNumberFormat="1" applyFont="1" applyFill="1" applyBorder="1" applyAlignment="1">
      <alignment horizontal="center" vertical="center" wrapText="1"/>
    </xf>
    <xf numFmtId="0" fontId="0" fillId="5" borderId="46" xfId="0" applyNumberFormat="1" applyFont="1" applyFill="1" applyBorder="1" applyAlignment="1">
      <alignment vertical="center" wrapText="1"/>
    </xf>
    <xf numFmtId="0" fontId="0" fillId="0" borderId="81" xfId="0" applyNumberFormat="1" applyFont="1" applyFill="1" applyBorder="1" applyAlignment="1">
      <alignment vertical="top" wrapText="1"/>
    </xf>
    <xf numFmtId="0" fontId="18" fillId="0" borderId="9" xfId="0" applyNumberFormat="1" applyFont="1" applyFill="1" applyBorder="1" applyAlignment="1">
      <alignment vertical="top" wrapText="1"/>
    </xf>
    <xf numFmtId="0" fontId="0" fillId="2" borderId="41" xfId="0" applyNumberFormat="1" applyFont="1" applyFill="1" applyBorder="1" applyAlignment="1">
      <alignment vertical="top" wrapText="1"/>
    </xf>
    <xf numFmtId="0" fontId="0" fillId="2" borderId="55" xfId="0" applyNumberFormat="1" applyFont="1" applyFill="1" applyBorder="1" applyAlignment="1">
      <alignment horizontal="center" vertical="center" wrapText="1"/>
    </xf>
    <xf numFmtId="0" fontId="0" fillId="5" borderId="55" xfId="0" applyNumberFormat="1" applyFont="1" applyFill="1" applyBorder="1" applyAlignment="1">
      <alignment vertical="center" wrapText="1"/>
    </xf>
    <xf numFmtId="0" fontId="0" fillId="0" borderId="35" xfId="0" applyNumberFormat="1" applyFont="1" applyFill="1" applyBorder="1" applyAlignment="1">
      <alignment vertical="top" wrapText="1"/>
    </xf>
    <xf numFmtId="0" fontId="0" fillId="5" borderId="30" xfId="0" applyNumberFormat="1" applyFont="1" applyFill="1" applyBorder="1" applyAlignment="1">
      <alignment horizontal="center" vertical="center" wrapText="1"/>
    </xf>
    <xf numFmtId="0" fontId="0" fillId="5" borderId="30" xfId="0" applyNumberFormat="1" applyFont="1" applyFill="1" applyBorder="1" applyAlignment="1">
      <alignment vertical="center" wrapText="1"/>
    </xf>
    <xf numFmtId="0" fontId="18" fillId="0" borderId="35" xfId="0" applyNumberFormat="1" applyFont="1" applyFill="1" applyBorder="1" applyAlignment="1">
      <alignment vertical="top" wrapText="1"/>
    </xf>
    <xf numFmtId="0" fontId="0" fillId="5" borderId="35" xfId="0" applyNumberFormat="1" applyFont="1" applyFill="1" applyBorder="1" applyAlignment="1">
      <alignment vertical="top" wrapText="1"/>
    </xf>
    <xf numFmtId="0" fontId="0" fillId="5" borderId="13" xfId="0" applyNumberFormat="1" applyFont="1" applyFill="1" applyBorder="1" applyAlignment="1">
      <alignment vertical="top" wrapText="1"/>
    </xf>
    <xf numFmtId="0" fontId="0" fillId="5" borderId="86" xfId="0" applyNumberFormat="1" applyFont="1" applyFill="1" applyBorder="1" applyAlignment="1">
      <alignment vertical="top" wrapText="1"/>
    </xf>
    <xf numFmtId="0" fontId="0" fillId="5" borderId="34" xfId="0" applyNumberFormat="1" applyFont="1" applyFill="1" applyBorder="1" applyAlignment="1">
      <alignment horizontal="center" vertical="center" wrapText="1"/>
    </xf>
    <xf numFmtId="0" fontId="0" fillId="5" borderId="34" xfId="0" applyNumberFormat="1" applyFont="1" applyFill="1" applyBorder="1" applyAlignment="1">
      <alignment vertical="center" wrapText="1"/>
    </xf>
    <xf numFmtId="0" fontId="0" fillId="5" borderId="9" xfId="0" applyNumberFormat="1" applyFont="1" applyFill="1" applyBorder="1" applyAlignment="1">
      <alignment vertical="top" wrapText="1"/>
    </xf>
    <xf numFmtId="0" fontId="0" fillId="5" borderId="46" xfId="0" applyNumberFormat="1" applyFont="1" applyFill="1" applyBorder="1" applyAlignment="1">
      <alignment horizontal="center" vertical="center" wrapText="1"/>
    </xf>
    <xf numFmtId="0" fontId="0" fillId="5" borderId="32" xfId="0" applyNumberFormat="1" applyFont="1" applyFill="1" applyBorder="1" applyAlignment="1">
      <alignment horizontal="center" vertical="center" wrapText="1"/>
    </xf>
    <xf numFmtId="0" fontId="0" fillId="5" borderId="32" xfId="0" applyNumberFormat="1" applyFont="1" applyFill="1" applyBorder="1" applyAlignment="1">
      <alignment vertical="center" wrapText="1"/>
    </xf>
    <xf numFmtId="0" fontId="0" fillId="2" borderId="9" xfId="0" applyNumberFormat="1" applyFont="1" applyFill="1" applyBorder="1" applyAlignment="1">
      <alignment vertical="top" wrapText="1"/>
    </xf>
    <xf numFmtId="0" fontId="0" fillId="0" borderId="82" xfId="0" applyNumberFormat="1" applyFont="1" applyFill="1" applyBorder="1" applyAlignment="1">
      <alignment vertical="top" wrapText="1"/>
    </xf>
    <xf numFmtId="0" fontId="0" fillId="0" borderId="22" xfId="0" applyNumberFormat="1" applyFont="1" applyFill="1" applyBorder="1" applyAlignment="1">
      <alignment vertical="top" wrapText="1"/>
    </xf>
    <xf numFmtId="0" fontId="0" fillId="2" borderId="75" xfId="0" applyNumberFormat="1" applyFont="1" applyFill="1" applyBorder="1" applyAlignment="1">
      <alignment horizontal="center" vertical="center" wrapText="1"/>
    </xf>
    <xf numFmtId="0" fontId="0" fillId="2" borderId="46" xfId="0" applyNumberFormat="1" applyFont="1" applyFill="1" applyBorder="1" applyAlignment="1">
      <alignment horizontal="left" vertical="center" wrapText="1"/>
    </xf>
    <xf numFmtId="0" fontId="0" fillId="5" borderId="58" xfId="0" applyNumberFormat="1" applyFont="1" applyFill="1" applyBorder="1" applyAlignment="1">
      <alignment vertical="top" wrapText="1"/>
    </xf>
    <xf numFmtId="0" fontId="0" fillId="5" borderId="83" xfId="0" applyNumberFormat="1" applyFont="1" applyFill="1" applyBorder="1" applyAlignment="1">
      <alignment vertical="top" wrapText="1"/>
    </xf>
    <xf numFmtId="0" fontId="0" fillId="0" borderId="41" xfId="0" applyNumberFormat="1" applyFont="1" applyBorder="1" applyAlignment="1">
      <alignment vertical="top" wrapText="1"/>
    </xf>
    <xf numFmtId="0" fontId="0" fillId="12" borderId="97" xfId="0" applyNumberFormat="1" applyFont="1" applyFill="1" applyBorder="1" applyAlignment="1">
      <alignment horizontal="center" vertical="top" wrapText="1"/>
    </xf>
    <xf numFmtId="0" fontId="0" fillId="12" borderId="97" xfId="0" applyNumberFormat="1" applyFont="1" applyFill="1" applyBorder="1" applyAlignment="1">
      <alignment horizontal="left" vertical="top" wrapText="1"/>
    </xf>
    <xf numFmtId="0" fontId="0" fillId="12" borderId="97" xfId="0" applyNumberFormat="1" applyFont="1" applyFill="1" applyBorder="1" applyAlignment="1">
      <alignment vertical="top" wrapText="1"/>
    </xf>
    <xf numFmtId="0" fontId="28" fillId="0" borderId="48" xfId="0" applyNumberFormat="1" applyFont="1" applyFill="1" applyBorder="1" applyAlignment="1">
      <alignment vertical="top" wrapText="1"/>
    </xf>
    <xf numFmtId="0" fontId="0" fillId="2" borderId="48" xfId="0" applyNumberFormat="1" applyFont="1" applyFill="1" applyBorder="1" applyAlignment="1">
      <alignment vertical="top" wrapText="1"/>
    </xf>
    <xf numFmtId="0" fontId="0" fillId="2" borderId="48" xfId="0" applyNumberFormat="1" applyFont="1" applyFill="1" applyBorder="1" applyAlignment="1">
      <alignment horizontal="left" vertical="top" wrapText="1"/>
    </xf>
    <xf numFmtId="0" fontId="0" fillId="2" borderId="49" xfId="0" applyNumberFormat="1" applyFont="1" applyFill="1" applyBorder="1" applyAlignment="1">
      <alignment vertical="top" wrapText="1"/>
    </xf>
    <xf numFmtId="0" fontId="0" fillId="12" borderId="27" xfId="0" applyNumberFormat="1" applyFont="1" applyFill="1" applyBorder="1" applyAlignment="1">
      <alignment vertical="top" wrapText="1"/>
    </xf>
    <xf numFmtId="0" fontId="0" fillId="12" borderId="27" xfId="0" applyNumberFormat="1" applyFont="1" applyFill="1" applyBorder="1" applyAlignment="1">
      <alignment horizontal="left" vertical="top" wrapText="1"/>
    </xf>
    <xf numFmtId="0" fontId="0" fillId="12" borderId="51" xfId="0" applyNumberFormat="1" applyFont="1" applyFill="1" applyBorder="1" applyAlignment="1">
      <alignment vertical="top" wrapText="1"/>
    </xf>
    <xf numFmtId="0" fontId="8" fillId="0" borderId="71" xfId="0" applyNumberFormat="1" applyFont="1" applyFill="1" applyBorder="1" applyAlignment="1">
      <alignment vertical="top" wrapText="1"/>
    </xf>
    <xf numFmtId="0" fontId="0" fillId="12" borderId="27" xfId="0" applyNumberFormat="1" applyFont="1" applyFill="1" applyBorder="1" applyAlignment="1">
      <alignment horizontal="center" vertical="top" wrapText="1"/>
    </xf>
    <xf numFmtId="0" fontId="0" fillId="12" borderId="7" xfId="0" applyNumberFormat="1" applyFont="1" applyFill="1" applyBorder="1" applyAlignment="1">
      <alignment vertical="top" wrapText="1"/>
    </xf>
    <xf numFmtId="0" fontId="0" fillId="2" borderId="15" xfId="0" applyNumberFormat="1" applyFont="1" applyFill="1" applyBorder="1" applyAlignment="1">
      <alignment vertical="top" wrapText="1"/>
    </xf>
    <xf numFmtId="0" fontId="0" fillId="2" borderId="16" xfId="0" applyNumberFormat="1" applyFont="1" applyFill="1" applyBorder="1" applyAlignment="1">
      <alignment vertical="top" wrapText="1"/>
    </xf>
    <xf numFmtId="0" fontId="0" fillId="2" borderId="89" xfId="0" applyNumberFormat="1" applyFont="1" applyFill="1" applyBorder="1" applyAlignment="1">
      <alignment horizontal="center" vertical="center" wrapText="1"/>
    </xf>
    <xf numFmtId="0" fontId="0" fillId="5" borderId="36" xfId="0" applyNumberFormat="1" applyFont="1" applyFill="1" applyBorder="1" applyAlignment="1">
      <alignment vertical="top" wrapText="1"/>
    </xf>
    <xf numFmtId="0" fontId="0" fillId="2" borderId="13" xfId="0" applyNumberFormat="1" applyFont="1" applyFill="1" applyBorder="1" applyAlignment="1">
      <alignment vertical="top" wrapText="1"/>
    </xf>
    <xf numFmtId="0" fontId="0" fillId="5" borderId="47" xfId="0" applyNumberFormat="1" applyFont="1" applyFill="1" applyBorder="1" applyAlignment="1">
      <alignment vertical="top" wrapText="1"/>
    </xf>
    <xf numFmtId="0" fontId="0" fillId="5" borderId="33" xfId="0" applyNumberFormat="1" applyFont="1" applyFill="1" applyBorder="1" applyAlignment="1">
      <alignment vertical="top" wrapText="1"/>
    </xf>
    <xf numFmtId="0" fontId="0" fillId="5" borderId="22" xfId="0" applyNumberFormat="1" applyFont="1" applyFill="1" applyBorder="1" applyAlignment="1">
      <alignment vertical="top" wrapText="1"/>
    </xf>
    <xf numFmtId="0" fontId="0" fillId="5" borderId="30" xfId="0" applyNumberFormat="1" applyFont="1" applyFill="1" applyBorder="1" applyAlignment="1">
      <alignment vertical="top" wrapText="1"/>
    </xf>
    <xf numFmtId="0" fontId="0" fillId="0" borderId="22" xfId="0" applyNumberFormat="1" applyFont="1" applyFill="1" applyBorder="1" applyAlignment="1">
      <alignment vertical="center" wrapText="1"/>
    </xf>
    <xf numFmtId="0" fontId="0" fillId="5" borderId="34" xfId="0" applyNumberFormat="1" applyFont="1" applyFill="1" applyBorder="1" applyAlignment="1">
      <alignment vertical="top" wrapText="1"/>
    </xf>
    <xf numFmtId="0" fontId="0" fillId="5" borderId="14" xfId="0" applyNumberFormat="1" applyFont="1" applyFill="1" applyBorder="1" applyAlignment="1">
      <alignment vertical="top" wrapText="1"/>
    </xf>
    <xf numFmtId="0" fontId="0" fillId="5" borderId="25" xfId="0" applyNumberFormat="1" applyFont="1" applyFill="1" applyBorder="1" applyAlignment="1">
      <alignment vertical="top" wrapText="1"/>
    </xf>
    <xf numFmtId="0" fontId="0" fillId="2" borderId="83" xfId="0" applyNumberFormat="1" applyFont="1" applyFill="1" applyBorder="1" applyAlignment="1">
      <alignment vertical="top" wrapText="1"/>
    </xf>
    <xf numFmtId="0" fontId="0" fillId="2" borderId="14" xfId="0" applyNumberFormat="1" applyFont="1" applyFill="1" applyBorder="1" applyAlignment="1">
      <alignment vertical="top" wrapText="1"/>
    </xf>
    <xf numFmtId="0" fontId="0" fillId="2" borderId="84" xfId="0" applyNumberFormat="1" applyFont="1" applyFill="1" applyBorder="1" applyAlignment="1">
      <alignment vertical="top" wrapText="1"/>
    </xf>
    <xf numFmtId="0" fontId="0" fillId="5" borderId="22" xfId="0" applyNumberFormat="1" applyFont="1" applyFill="1" applyBorder="1" applyAlignment="1">
      <alignment horizontal="center" vertical="center" wrapText="1"/>
    </xf>
    <xf numFmtId="0" fontId="0" fillId="2" borderId="45" xfId="0" applyNumberFormat="1" applyFont="1" applyFill="1" applyBorder="1" applyAlignment="1">
      <alignment horizontal="left" vertical="center" wrapText="1"/>
    </xf>
    <xf numFmtId="0" fontId="0" fillId="12" borderId="50" xfId="0" applyNumberFormat="1" applyFont="1" applyFill="1" applyBorder="1" applyAlignment="1">
      <alignment horizontal="center" vertical="top" wrapText="1"/>
    </xf>
    <xf numFmtId="0" fontId="0" fillId="12" borderId="50" xfId="0" applyNumberFormat="1" applyFont="1" applyFill="1" applyBorder="1" applyAlignment="1">
      <alignment horizontal="left" vertical="top" wrapText="1"/>
    </xf>
    <xf numFmtId="0" fontId="0" fillId="12" borderId="50" xfId="0" applyNumberFormat="1" applyFont="1" applyFill="1" applyBorder="1" applyAlignment="1">
      <alignment vertical="top" wrapText="1"/>
    </xf>
    <xf numFmtId="0" fontId="0" fillId="12" borderId="56" xfId="0" applyNumberFormat="1" applyFont="1" applyFill="1" applyBorder="1" applyAlignment="1">
      <alignment vertical="top" wrapText="1"/>
    </xf>
    <xf numFmtId="0" fontId="0" fillId="2" borderId="48" xfId="0" applyNumberFormat="1" applyFont="1" applyFill="1" applyBorder="1" applyAlignment="1">
      <alignment horizontal="center" vertical="top" wrapText="1"/>
    </xf>
    <xf numFmtId="0" fontId="0" fillId="12" borderId="38" xfId="0" applyNumberFormat="1" applyFont="1" applyFill="1" applyBorder="1" applyAlignment="1">
      <alignment horizontal="center" vertical="top" wrapText="1"/>
    </xf>
    <xf numFmtId="0" fontId="0" fillId="12" borderId="29" xfId="0" applyNumberFormat="1" applyFont="1" applyFill="1" applyBorder="1" applyAlignment="1">
      <alignment vertical="top" wrapText="1"/>
    </xf>
    <xf numFmtId="0" fontId="0" fillId="2" borderId="42" xfId="0" applyNumberFormat="1" applyFont="1" applyFill="1" applyBorder="1" applyAlignment="1">
      <alignment vertical="top" wrapText="1"/>
    </xf>
    <xf numFmtId="0" fontId="0" fillId="0" borderId="93" xfId="0" applyNumberFormat="1" applyFont="1" applyFill="1" applyBorder="1" applyAlignment="1">
      <alignment horizontal="center" vertical="center" wrapText="1"/>
    </xf>
    <xf numFmtId="0" fontId="0" fillId="5" borderId="46" xfId="0" applyNumberFormat="1" applyFont="1" applyFill="1" applyBorder="1" applyAlignment="1">
      <alignment horizontal="center" vertical="center" wrapText="1"/>
    </xf>
    <xf numFmtId="0" fontId="0" fillId="15" borderId="80" xfId="0" applyNumberFormat="1" applyFont="1" applyFill="1" applyBorder="1" applyAlignment="1">
      <alignment horizontal="center" vertical="center" wrapText="1"/>
    </xf>
    <xf numFmtId="0" fontId="28" fillId="2" borderId="61" xfId="0" applyFont="1" applyFill="1" applyBorder="1" applyAlignment="1">
      <alignment vertical="top"/>
    </xf>
    <xf numFmtId="49" fontId="0" fillId="2" borderId="20" xfId="0" applyNumberFormat="1" applyFont="1" applyFill="1" applyBorder="1" applyAlignment="1">
      <alignment horizontal="center" vertical="center" wrapText="1"/>
    </xf>
    <xf numFmtId="0" fontId="0" fillId="2" borderId="20" xfId="0" applyNumberFormat="1" applyFont="1" applyFill="1" applyBorder="1" applyAlignment="1">
      <alignment horizontal="center" wrapText="1"/>
    </xf>
    <xf numFmtId="0" fontId="0" fillId="2" borderId="20" xfId="0" applyNumberFormat="1" applyFont="1" applyFill="1" applyBorder="1" applyAlignment="1">
      <alignment horizontal="center"/>
    </xf>
    <xf numFmtId="49" fontId="0" fillId="2" borderId="110" xfId="0" applyNumberFormat="1" applyFont="1" applyFill="1" applyBorder="1" applyAlignment="1">
      <alignment horizontal="center" vertical="center" wrapText="1"/>
    </xf>
    <xf numFmtId="0" fontId="0" fillId="2" borderId="23" xfId="0" applyFont="1" applyFill="1" applyBorder="1" applyAlignment="1"/>
    <xf numFmtId="0" fontId="0" fillId="2" borderId="62" xfId="0" applyFont="1" applyFill="1" applyBorder="1" applyAlignment="1"/>
    <xf numFmtId="49" fontId="0" fillId="2" borderId="80" xfId="0" applyNumberFormat="1" applyFont="1" applyFill="1" applyBorder="1" applyAlignment="1">
      <alignment horizontal="center" vertical="center" wrapText="1"/>
    </xf>
    <xf numFmtId="0" fontId="0" fillId="2" borderId="80" xfId="0" applyFont="1" applyFill="1" applyBorder="1" applyAlignment="1">
      <alignment wrapText="1"/>
    </xf>
    <xf numFmtId="0" fontId="0" fillId="2" borderId="80" xfId="0" applyFont="1" applyFill="1" applyBorder="1" applyAlignment="1"/>
    <xf numFmtId="0" fontId="0" fillId="5" borderId="28" xfId="0" applyNumberFormat="1" applyFont="1" applyFill="1" applyBorder="1" applyAlignment="1">
      <alignment vertical="top" wrapText="1"/>
    </xf>
    <xf numFmtId="0" fontId="0" fillId="5" borderId="32" xfId="0" applyNumberFormat="1" applyFont="1" applyFill="1" applyBorder="1" applyAlignment="1">
      <alignment vertical="top" wrapText="1"/>
    </xf>
    <xf numFmtId="0" fontId="0" fillId="5" borderId="80" xfId="0" applyNumberFormat="1" applyFont="1" applyFill="1" applyBorder="1" applyAlignment="1">
      <alignment vertical="top" wrapText="1"/>
    </xf>
    <xf numFmtId="0" fontId="8" fillId="6" borderId="105" xfId="0" applyNumberFormat="1" applyFont="1" applyFill="1" applyBorder="1" applyAlignment="1">
      <alignment horizontal="center" vertical="top" wrapText="1"/>
    </xf>
    <xf numFmtId="0" fontId="0" fillId="0" borderId="26" xfId="0" applyNumberFormat="1" applyFont="1" applyFill="1" applyBorder="1" applyAlignment="1">
      <alignment horizontal="center" vertical="center" wrapText="1"/>
    </xf>
    <xf numFmtId="0" fontId="0" fillId="0" borderId="80"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2" borderId="26" xfId="0" applyNumberFormat="1" applyFont="1" applyFill="1" applyBorder="1" applyAlignment="1">
      <alignment horizontal="center" vertical="top" wrapText="1" readingOrder="1"/>
    </xf>
    <xf numFmtId="0" fontId="0" fillId="0" borderId="90" xfId="0" applyNumberFormat="1" applyFont="1" applyFill="1" applyBorder="1" applyAlignment="1">
      <alignment horizontal="center" vertical="center" wrapText="1"/>
    </xf>
    <xf numFmtId="0" fontId="0" fillId="2" borderId="61" xfId="2" applyFont="1" applyFill="1" applyBorder="1" applyAlignment="1">
      <alignment vertical="top" wrapText="1"/>
    </xf>
    <xf numFmtId="0" fontId="0" fillId="0" borderId="41" xfId="2" applyNumberFormat="1" applyFont="1" applyAlignment="1">
      <alignment vertical="top" wrapText="1"/>
    </xf>
    <xf numFmtId="0" fontId="0" fillId="0" borderId="41" xfId="2" applyFont="1" applyAlignment="1">
      <alignment vertical="top" wrapText="1"/>
    </xf>
    <xf numFmtId="0" fontId="0" fillId="2" borderId="61" xfId="2" applyFont="1" applyFill="1" applyBorder="1" applyAlignment="1">
      <alignment vertical="top"/>
    </xf>
    <xf numFmtId="49" fontId="0" fillId="2" borderId="62" xfId="2" applyNumberFormat="1" applyFont="1" applyFill="1" applyBorder="1" applyAlignment="1">
      <alignment vertical="top" wrapText="1"/>
    </xf>
    <xf numFmtId="0" fontId="0" fillId="2" borderId="61" xfId="2" applyFont="1" applyFill="1" applyBorder="1" applyAlignment="1">
      <alignment horizontal="center" vertical="center" wrapText="1"/>
    </xf>
    <xf numFmtId="0" fontId="0" fillId="2" borderId="61" xfId="2" applyFont="1" applyFill="1" applyBorder="1" applyAlignment="1">
      <alignment horizontal="center" vertical="top" wrapText="1"/>
    </xf>
    <xf numFmtId="49" fontId="0" fillId="2" borderId="61" xfId="2" applyNumberFormat="1" applyFont="1" applyFill="1" applyBorder="1" applyAlignment="1">
      <alignment vertical="top"/>
    </xf>
    <xf numFmtId="0" fontId="0" fillId="2" borderId="61" xfId="2" applyNumberFormat="1" applyFont="1" applyFill="1" applyBorder="1" applyAlignment="1">
      <alignment horizontal="center" vertical="center"/>
    </xf>
    <xf numFmtId="0" fontId="0" fillId="2" borderId="61" xfId="2" applyNumberFormat="1" applyFont="1" applyFill="1" applyBorder="1" applyAlignment="1">
      <alignment horizontal="center" vertical="top"/>
    </xf>
    <xf numFmtId="49" fontId="0" fillId="2" borderId="61" xfId="2" applyNumberFormat="1" applyFont="1" applyFill="1" applyBorder="1" applyAlignment="1">
      <alignment horizontal="center" vertical="center"/>
    </xf>
    <xf numFmtId="49" fontId="0" fillId="2" borderId="61" xfId="2" applyNumberFormat="1" applyFont="1" applyFill="1" applyBorder="1" applyAlignment="1">
      <alignment horizontal="center" vertical="top"/>
    </xf>
    <xf numFmtId="0" fontId="0" fillId="2" borderId="61" xfId="2" applyFont="1" applyFill="1" applyBorder="1" applyAlignment="1">
      <alignment horizontal="center" vertical="center"/>
    </xf>
    <xf numFmtId="0" fontId="0" fillId="2" borderId="61" xfId="2" applyFont="1" applyFill="1" applyBorder="1" applyAlignment="1">
      <alignment horizontal="center" vertical="top"/>
    </xf>
    <xf numFmtId="49" fontId="8" fillId="2" borderId="61" xfId="2" applyNumberFormat="1" applyFont="1" applyFill="1" applyBorder="1" applyAlignment="1">
      <alignment vertical="top" wrapText="1"/>
    </xf>
    <xf numFmtId="0" fontId="8" fillId="2" borderId="61" xfId="2" applyNumberFormat="1" applyFont="1" applyFill="1" applyBorder="1" applyAlignment="1">
      <alignment horizontal="center" vertical="center" wrapText="1"/>
    </xf>
    <xf numFmtId="49" fontId="17" fillId="2" borderId="62" xfId="2" applyNumberFormat="1" applyFont="1" applyFill="1" applyBorder="1" applyAlignment="1">
      <alignment vertical="top" wrapText="1"/>
    </xf>
    <xf numFmtId="0" fontId="8" fillId="2" borderId="1" xfId="0" applyFont="1" applyFill="1" applyBorder="1" applyAlignment="1">
      <alignment horizontal="center" vertical="center" wrapText="1"/>
    </xf>
    <xf numFmtId="0" fontId="0" fillId="0" borderId="41" xfId="2" applyNumberFormat="1" applyFont="1" applyBorder="1" applyAlignment="1">
      <alignment vertical="top" wrapText="1"/>
    </xf>
    <xf numFmtId="49" fontId="0" fillId="2" borderId="41" xfId="2" applyNumberFormat="1" applyFont="1" applyFill="1" applyBorder="1" applyAlignment="1">
      <alignment vertical="top" wrapText="1"/>
    </xf>
    <xf numFmtId="0" fontId="0" fillId="2" borderId="41" xfId="2" applyFont="1" applyFill="1" applyBorder="1" applyAlignment="1">
      <alignment horizontal="center" vertical="top" wrapText="1"/>
    </xf>
    <xf numFmtId="0" fontId="0" fillId="2" borderId="41" xfId="2" applyFont="1" applyFill="1" applyBorder="1" applyAlignment="1">
      <alignment horizontal="center" vertical="center" wrapText="1"/>
    </xf>
    <xf numFmtId="0" fontId="0" fillId="2" borderId="41" xfId="2" applyNumberFormat="1" applyFont="1" applyFill="1" applyBorder="1" applyAlignment="1">
      <alignment horizontal="center" vertical="top"/>
    </xf>
    <xf numFmtId="0" fontId="0" fillId="2" borderId="41" xfId="2" applyNumberFormat="1" applyFont="1" applyFill="1" applyBorder="1" applyAlignment="1">
      <alignment horizontal="center" vertical="center"/>
    </xf>
    <xf numFmtId="49" fontId="0" fillId="2" borderId="41" xfId="2" applyNumberFormat="1" applyFont="1" applyFill="1" applyBorder="1" applyAlignment="1">
      <alignment horizontal="center" vertical="top"/>
    </xf>
    <xf numFmtId="49" fontId="0" fillId="2" borderId="41" xfId="2" applyNumberFormat="1" applyFont="1" applyFill="1" applyBorder="1" applyAlignment="1">
      <alignment horizontal="center" vertical="center"/>
    </xf>
    <xf numFmtId="0" fontId="0" fillId="2" borderId="41" xfId="2" applyFont="1" applyFill="1" applyBorder="1" applyAlignment="1">
      <alignment horizontal="center" vertical="top"/>
    </xf>
    <xf numFmtId="0" fontId="8" fillId="2" borderId="41" xfId="2" applyNumberFormat="1" applyFont="1" applyFill="1" applyBorder="1" applyAlignment="1">
      <alignment horizontal="center" vertical="center" wrapText="1"/>
    </xf>
    <xf numFmtId="0" fontId="0" fillId="0" borderId="0" xfId="0" applyNumberFormat="1" applyFont="1" applyAlignment="1">
      <alignment vertical="top"/>
    </xf>
    <xf numFmtId="0" fontId="0" fillId="0" borderId="0" xfId="0" applyNumberFormat="1" applyFont="1" applyAlignment="1">
      <alignment horizontal="left" vertical="top"/>
    </xf>
    <xf numFmtId="0" fontId="0" fillId="15" borderId="116" xfId="0" applyNumberFormat="1" applyFont="1" applyFill="1" applyBorder="1" applyAlignment="1">
      <alignment horizontal="center" vertical="center" wrapText="1"/>
    </xf>
    <xf numFmtId="1" fontId="0" fillId="14" borderId="87" xfId="0" applyNumberFormat="1" applyFont="1" applyFill="1" applyBorder="1" applyAlignment="1">
      <alignment vertical="top" wrapText="1"/>
    </xf>
    <xf numFmtId="0" fontId="36" fillId="12" borderId="43" xfId="2" applyNumberFormat="1" applyFont="1" applyFill="1" applyBorder="1" applyAlignment="1">
      <alignment horizontal="left" vertical="top" wrapText="1"/>
    </xf>
    <xf numFmtId="0" fontId="36" fillId="12" borderId="41" xfId="2" applyNumberFormat="1" applyFont="1" applyFill="1" applyBorder="1" applyAlignment="1">
      <alignment horizontal="left" vertical="top" wrapText="1"/>
    </xf>
    <xf numFmtId="0" fontId="0" fillId="12" borderId="41" xfId="2" applyNumberFormat="1" applyFont="1" applyFill="1" applyAlignment="1">
      <alignment vertical="top" wrapText="1"/>
    </xf>
    <xf numFmtId="0" fontId="0" fillId="12" borderId="41" xfId="2" applyFont="1" applyFill="1" applyAlignment="1">
      <alignment vertical="top" wrapText="1"/>
    </xf>
    <xf numFmtId="0" fontId="0" fillId="12" borderId="41" xfId="2" applyNumberFormat="1" applyFont="1" applyFill="1" applyBorder="1" applyAlignment="1">
      <alignment vertical="top" wrapText="1"/>
    </xf>
    <xf numFmtId="49" fontId="0" fillId="12" borderId="41" xfId="2" applyNumberFormat="1" applyFont="1" applyFill="1" applyBorder="1" applyAlignment="1">
      <alignment vertical="top"/>
    </xf>
    <xf numFmtId="49" fontId="0" fillId="12" borderId="41" xfId="2" applyNumberFormat="1" applyFont="1" applyFill="1" applyBorder="1" applyAlignment="1">
      <alignment vertical="top" wrapText="1"/>
    </xf>
    <xf numFmtId="0" fontId="0" fillId="12" borderId="41" xfId="2" applyFont="1" applyFill="1" applyBorder="1" applyAlignment="1">
      <alignment vertical="top" wrapText="1"/>
    </xf>
    <xf numFmtId="0" fontId="0" fillId="12" borderId="41" xfId="2" applyFont="1" applyFill="1" applyBorder="1" applyAlignment="1">
      <alignment vertical="top"/>
    </xf>
    <xf numFmtId="0" fontId="0" fillId="2" borderId="41" xfId="0" applyFont="1" applyFill="1" applyBorder="1" applyAlignment="1"/>
    <xf numFmtId="0" fontId="0" fillId="2" borderId="41" xfId="2" applyFont="1" applyFill="1" applyBorder="1" applyAlignment="1">
      <alignment vertical="top" wrapText="1"/>
    </xf>
    <xf numFmtId="0" fontId="6" fillId="14" borderId="41" xfId="1" applyFill="1" applyBorder="1" applyAlignment="1">
      <alignment wrapText="1"/>
    </xf>
    <xf numFmtId="0" fontId="6" fillId="14" borderId="41" xfId="1" applyFill="1" applyBorder="1" applyAlignment="1">
      <alignment horizontal="center" wrapText="1"/>
    </xf>
    <xf numFmtId="0" fontId="6" fillId="14" borderId="80" xfId="1" applyFill="1" applyBorder="1" applyAlignment="1">
      <alignment horizontal="center" vertical="center" wrapText="1"/>
    </xf>
    <xf numFmtId="0" fontId="5" fillId="11" borderId="80" xfId="1" applyFont="1" applyFill="1" applyBorder="1" applyAlignment="1">
      <alignment horizontal="left" vertical="center" wrapText="1"/>
    </xf>
    <xf numFmtId="0" fontId="37" fillId="0" borderId="80" xfId="0" applyNumberFormat="1" applyFont="1" applyBorder="1" applyAlignment="1">
      <alignment horizontal="left" vertical="top" wrapText="1"/>
    </xf>
    <xf numFmtId="0" fontId="0" fillId="0" borderId="80" xfId="0" applyNumberFormat="1" applyFont="1" applyFill="1" applyBorder="1" applyAlignment="1">
      <alignment horizontal="right" vertical="top" wrapText="1"/>
    </xf>
    <xf numFmtId="1" fontId="0" fillId="14" borderId="80" xfId="0" applyNumberFormat="1" applyFont="1" applyFill="1" applyBorder="1" applyAlignment="1">
      <alignment vertical="top" wrapText="1"/>
    </xf>
    <xf numFmtId="0" fontId="0" fillId="2" borderId="32" xfId="0" applyNumberFormat="1" applyFont="1" applyFill="1" applyBorder="1" applyAlignment="1">
      <alignment vertical="top" wrapText="1"/>
    </xf>
    <xf numFmtId="0" fontId="8" fillId="6" borderId="101" xfId="0" applyNumberFormat="1" applyFont="1" applyFill="1" applyBorder="1" applyAlignment="1">
      <alignment horizontal="center" vertical="top" wrapText="1"/>
    </xf>
    <xf numFmtId="0" fontId="0" fillId="15" borderId="46" xfId="0" applyNumberFormat="1" applyFont="1" applyFill="1" applyBorder="1" applyAlignment="1">
      <alignment horizontal="center" vertical="center" wrapText="1"/>
    </xf>
    <xf numFmtId="0" fontId="0" fillId="5" borderId="84" xfId="0" applyNumberFormat="1" applyFont="1" applyFill="1" applyBorder="1" applyAlignment="1">
      <alignment vertical="top" wrapText="1"/>
    </xf>
    <xf numFmtId="0" fontId="0" fillId="0" borderId="46" xfId="0" applyNumberFormat="1" applyFont="1" applyFill="1" applyBorder="1" applyAlignment="1">
      <alignment horizontal="center" vertical="center" wrapText="1"/>
    </xf>
    <xf numFmtId="1" fontId="0" fillId="0" borderId="46" xfId="0" applyNumberFormat="1" applyFont="1" applyFill="1" applyBorder="1" applyAlignment="1">
      <alignment vertical="center" wrapText="1"/>
    </xf>
    <xf numFmtId="0" fontId="0" fillId="0" borderId="80" xfId="0" applyNumberFormat="1" applyFont="1" applyFill="1" applyBorder="1" applyAlignment="1">
      <alignment horizontal="center" vertical="top" wrapText="1"/>
    </xf>
    <xf numFmtId="0" fontId="30" fillId="11" borderId="80" xfId="1" applyFont="1" applyFill="1" applyBorder="1" applyAlignment="1">
      <alignment horizontal="left" vertical="center" wrapText="1"/>
    </xf>
    <xf numFmtId="0" fontId="27" fillId="0" borderId="35" xfId="0" applyNumberFormat="1" applyFont="1" applyFill="1" applyBorder="1" applyAlignment="1">
      <alignment vertical="top" wrapText="1"/>
    </xf>
    <xf numFmtId="0" fontId="27" fillId="0" borderId="80" xfId="0" applyNumberFormat="1" applyFont="1" applyFill="1" applyBorder="1" applyAlignment="1">
      <alignment horizontal="left" vertical="center" wrapText="1"/>
    </xf>
    <xf numFmtId="49" fontId="38" fillId="0" borderId="8" xfId="0" applyNumberFormat="1" applyFont="1" applyFill="1" applyBorder="1" applyAlignment="1">
      <alignment horizontal="center" vertical="center" wrapText="1"/>
    </xf>
    <xf numFmtId="0" fontId="0" fillId="15" borderId="80" xfId="0" applyNumberFormat="1" applyFont="1" applyFill="1" applyBorder="1" applyAlignment="1">
      <alignment vertical="top" wrapText="1"/>
    </xf>
    <xf numFmtId="0" fontId="8" fillId="6" borderId="117" xfId="0" applyNumberFormat="1" applyFont="1" applyFill="1" applyBorder="1" applyAlignment="1">
      <alignment horizontal="center" vertical="top" wrapText="1"/>
    </xf>
    <xf numFmtId="0" fontId="18" fillId="0" borderId="80" xfId="0" applyNumberFormat="1" applyFont="1" applyFill="1" applyBorder="1" applyAlignment="1">
      <alignment horizontal="left" vertical="center" wrapText="1"/>
    </xf>
    <xf numFmtId="0" fontId="0" fillId="0" borderId="80" xfId="0" applyNumberFormat="1" applyFont="1" applyFill="1" applyBorder="1" applyAlignment="1">
      <alignment horizontal="center" vertical="top" wrapText="1"/>
    </xf>
    <xf numFmtId="0" fontId="37" fillId="0" borderId="97" xfId="0" applyNumberFormat="1" applyFont="1" applyBorder="1" applyAlignment="1">
      <alignment horizontal="left" vertical="top" wrapText="1"/>
    </xf>
    <xf numFmtId="0" fontId="0" fillId="15" borderId="91" xfId="0" applyNumberFormat="1" applyFont="1" applyFill="1" applyBorder="1" applyAlignment="1">
      <alignment vertical="top" wrapText="1"/>
    </xf>
    <xf numFmtId="0" fontId="32" fillId="15" borderId="80" xfId="0" applyNumberFormat="1" applyFont="1" applyFill="1" applyBorder="1" applyAlignment="1">
      <alignment vertical="center" wrapText="1"/>
    </xf>
    <xf numFmtId="0" fontId="8" fillId="16" borderId="80" xfId="0" applyNumberFormat="1" applyFont="1" applyFill="1" applyBorder="1" applyAlignment="1">
      <alignment horizontal="center" vertical="top" wrapText="1"/>
    </xf>
    <xf numFmtId="0" fontId="0" fillId="15" borderId="120" xfId="0" applyNumberFormat="1" applyFont="1" applyFill="1" applyBorder="1" applyAlignment="1">
      <alignment horizontal="center" vertical="center" wrapText="1"/>
    </xf>
    <xf numFmtId="0" fontId="0" fillId="0" borderId="46" xfId="0" applyNumberFormat="1" applyFont="1" applyFill="1" applyBorder="1" applyAlignment="1">
      <alignment vertical="top" wrapText="1"/>
    </xf>
    <xf numFmtId="0" fontId="8" fillId="12" borderId="41" xfId="0" applyNumberFormat="1" applyFont="1" applyFill="1" applyBorder="1" applyAlignment="1">
      <alignment horizontal="center" vertical="center" wrapText="1"/>
    </xf>
    <xf numFmtId="0" fontId="4" fillId="0" borderId="41" xfId="4"/>
    <xf numFmtId="0" fontId="22" fillId="0" borderId="41" xfId="4" applyFont="1"/>
    <xf numFmtId="0" fontId="39" fillId="17" borderId="123" xfId="3" applyFont="1" applyFill="1" applyBorder="1" applyAlignment="1">
      <alignment horizontal="center" vertical="center" wrapText="1"/>
    </xf>
    <xf numFmtId="0" fontId="39" fillId="0" borderId="80" xfId="3" applyFont="1" applyFill="1" applyBorder="1" applyAlignment="1">
      <alignment horizontal="center" vertical="center" wrapText="1"/>
    </xf>
    <xf numFmtId="0" fontId="39" fillId="17" borderId="80" xfId="3" applyFont="1" applyFill="1" applyBorder="1" applyAlignment="1">
      <alignment horizontal="center" vertical="center" wrapText="1"/>
    </xf>
    <xf numFmtId="0" fontId="39" fillId="17" borderId="90" xfId="3" applyFont="1" applyFill="1" applyBorder="1" applyAlignment="1">
      <alignment vertical="center" wrapText="1"/>
    </xf>
    <xf numFmtId="0" fontId="39" fillId="19" borderId="80" xfId="3" applyFont="1" applyFill="1" applyBorder="1" applyAlignment="1">
      <alignment horizontal="center" vertical="center" wrapText="1"/>
    </xf>
    <xf numFmtId="0" fontId="41" fillId="0" borderId="41" xfId="4" applyFont="1" applyFill="1" applyBorder="1"/>
    <xf numFmtId="0" fontId="41" fillId="0" borderId="80" xfId="4" applyFont="1" applyFill="1" applyBorder="1"/>
    <xf numFmtId="0" fontId="39" fillId="0" borderId="91" xfId="3" applyFont="1" applyFill="1" applyBorder="1" applyAlignment="1">
      <alignment vertical="center" wrapText="1"/>
    </xf>
    <xf numFmtId="0" fontId="39" fillId="0" borderId="90" xfId="3" applyFont="1" applyFill="1" applyBorder="1" applyAlignment="1">
      <alignment vertical="center" wrapText="1"/>
    </xf>
    <xf numFmtId="0" fontId="39" fillId="0" borderId="99" xfId="3" applyFont="1" applyFill="1" applyBorder="1" applyAlignment="1">
      <alignment vertical="center" wrapText="1"/>
    </xf>
    <xf numFmtId="0" fontId="39" fillId="0" borderId="125" xfId="3" applyFont="1" applyFill="1" applyBorder="1" applyAlignment="1">
      <alignment vertical="center" wrapText="1"/>
    </xf>
    <xf numFmtId="0" fontId="42" fillId="17" borderId="124" xfId="3" applyFont="1" applyFill="1" applyBorder="1" applyAlignment="1">
      <alignment horizontal="center" vertical="center" wrapText="1"/>
    </xf>
    <xf numFmtId="0" fontId="42" fillId="17" borderId="123" xfId="3" applyFont="1" applyFill="1" applyBorder="1" applyAlignment="1">
      <alignment vertical="center" wrapText="1"/>
    </xf>
    <xf numFmtId="0" fontId="39" fillId="0" borderId="91" xfId="3" applyFont="1" applyFill="1" applyBorder="1" applyAlignment="1">
      <alignment horizontal="center" vertical="center" wrapText="1"/>
    </xf>
    <xf numFmtId="0" fontId="39" fillId="17" borderId="80" xfId="3" applyFont="1" applyFill="1" applyBorder="1" applyAlignment="1">
      <alignment vertical="center" wrapText="1"/>
    </xf>
    <xf numFmtId="0" fontId="39" fillId="19" borderId="99" xfId="3" applyFont="1" applyFill="1" applyBorder="1" applyAlignment="1">
      <alignment vertical="center" wrapText="1"/>
    </xf>
    <xf numFmtId="0" fontId="42" fillId="17" borderId="123" xfId="3" applyFont="1" applyFill="1" applyBorder="1" applyAlignment="1">
      <alignment horizontal="center" vertical="center" wrapText="1"/>
    </xf>
    <xf numFmtId="0" fontId="42" fillId="0" borderId="80" xfId="3" applyFont="1" applyFill="1" applyBorder="1" applyAlignment="1">
      <alignment horizontal="center" vertical="center" wrapText="1"/>
    </xf>
    <xf numFmtId="0" fontId="39" fillId="0" borderId="80" xfId="3" applyFont="1" applyFill="1" applyBorder="1" applyAlignment="1">
      <alignment vertical="center" wrapText="1"/>
    </xf>
    <xf numFmtId="0" fontId="44" fillId="0" borderId="101" xfId="3" applyFont="1" applyFill="1" applyBorder="1" applyAlignment="1">
      <alignment horizontal="center" vertical="center" wrapText="1"/>
    </xf>
    <xf numFmtId="0" fontId="39" fillId="0" borderId="102" xfId="3" applyFont="1" applyFill="1" applyBorder="1" applyAlignment="1">
      <alignment horizontal="center" vertical="center" wrapText="1"/>
    </xf>
    <xf numFmtId="0" fontId="39" fillId="17" borderId="97" xfId="3" applyFont="1" applyFill="1" applyBorder="1" applyAlignment="1">
      <alignment horizontal="center" vertical="center" wrapText="1"/>
    </xf>
    <xf numFmtId="0" fontId="44" fillId="0" borderId="103" xfId="3" applyFont="1" applyFill="1" applyBorder="1" applyAlignment="1">
      <alignment horizontal="center" vertical="center" wrapText="1"/>
    </xf>
    <xf numFmtId="0" fontId="39" fillId="0" borderId="104" xfId="3" applyFont="1" applyFill="1" applyBorder="1" applyAlignment="1">
      <alignment horizontal="center" vertical="center" wrapText="1"/>
    </xf>
    <xf numFmtId="0" fontId="39" fillId="17" borderId="41" xfId="3" applyFont="1" applyFill="1" applyBorder="1" applyAlignment="1">
      <alignment horizontal="center" vertical="center" wrapText="1"/>
    </xf>
    <xf numFmtId="0" fontId="8" fillId="0" borderId="41" xfId="0" applyNumberFormat="1" applyFont="1" applyFill="1" applyBorder="1" applyAlignment="1">
      <alignment vertical="center" wrapText="1"/>
    </xf>
    <xf numFmtId="0" fontId="8" fillId="0" borderId="41" xfId="0" applyNumberFormat="1" applyFont="1" applyFill="1" applyBorder="1" applyAlignment="1">
      <alignment vertical="center"/>
    </xf>
    <xf numFmtId="1" fontId="0" fillId="0" borderId="109" xfId="0" applyNumberFormat="1" applyFont="1" applyFill="1" applyBorder="1" applyAlignment="1">
      <alignment vertical="center" wrapText="1"/>
    </xf>
    <xf numFmtId="1" fontId="0" fillId="0" borderId="94" xfId="0" applyNumberFormat="1" applyFont="1" applyFill="1" applyBorder="1" applyAlignment="1">
      <alignment vertical="center" wrapText="1"/>
    </xf>
    <xf numFmtId="1" fontId="0" fillId="0" borderId="80" xfId="0" applyNumberFormat="1" applyFont="1" applyFill="1" applyBorder="1" applyAlignment="1">
      <alignment vertical="center" wrapText="1"/>
    </xf>
    <xf numFmtId="0" fontId="0" fillId="0" borderId="120" xfId="0" applyNumberFormat="1" applyFont="1" applyFill="1" applyBorder="1" applyAlignment="1">
      <alignment horizontal="center" vertical="center" wrapText="1"/>
    </xf>
    <xf numFmtId="0" fontId="6" fillId="21" borderId="41" xfId="1" applyFill="1" applyBorder="1" applyAlignment="1">
      <alignment wrapText="1"/>
    </xf>
    <xf numFmtId="0" fontId="6" fillId="21" borderId="41" xfId="1" applyFill="1" applyBorder="1" applyAlignment="1">
      <alignment horizontal="center" wrapText="1"/>
    </xf>
    <xf numFmtId="0" fontId="0" fillId="0" borderId="80" xfId="0" applyBorder="1" applyAlignment="1">
      <alignment vertical="top"/>
    </xf>
    <xf numFmtId="0" fontId="0" fillId="0" borderId="80" xfId="0" applyBorder="1" applyAlignment="1">
      <alignment vertical="top" wrapText="1"/>
    </xf>
    <xf numFmtId="0" fontId="22" fillId="22" borderId="136" xfId="1" applyNumberFormat="1" applyFont="1" applyFill="1" applyBorder="1" applyAlignment="1">
      <alignment horizontal="center" vertical="center" wrapText="1"/>
    </xf>
    <xf numFmtId="0" fontId="22" fillId="22" borderId="137" xfId="1" applyNumberFormat="1" applyFont="1" applyFill="1" applyBorder="1" applyAlignment="1">
      <alignment horizontal="center" vertical="center" wrapText="1"/>
    </xf>
    <xf numFmtId="0" fontId="6" fillId="0" borderId="123" xfId="1" applyFill="1" applyBorder="1" applyAlignment="1">
      <alignment horizontal="center" vertical="top" wrapText="1"/>
    </xf>
    <xf numFmtId="0" fontId="0" fillId="0" borderId="124" xfId="0" applyBorder="1" applyAlignment="1">
      <alignment vertical="top" wrapText="1"/>
    </xf>
    <xf numFmtId="0" fontId="6" fillId="0" borderId="133" xfId="1" applyFill="1" applyBorder="1" applyAlignment="1">
      <alignment horizontal="center" vertical="top" wrapText="1"/>
    </xf>
    <xf numFmtId="0" fontId="0" fillId="0" borderId="134" xfId="0" applyBorder="1" applyAlignment="1">
      <alignment vertical="top"/>
    </xf>
    <xf numFmtId="0" fontId="0" fillId="0" borderId="134" xfId="0" applyBorder="1" applyAlignment="1">
      <alignment vertical="top" wrapText="1"/>
    </xf>
    <xf numFmtId="0" fontId="0" fillId="0" borderId="135" xfId="0" applyBorder="1" applyAlignment="1">
      <alignment vertical="top" wrapText="1"/>
    </xf>
    <xf numFmtId="0" fontId="0" fillId="21" borderId="123" xfId="0" applyFill="1" applyBorder="1" applyAlignment="1">
      <alignment vertical="top"/>
    </xf>
    <xf numFmtId="0" fontId="0" fillId="21" borderId="80" xfId="0" applyFill="1" applyBorder="1" applyAlignment="1">
      <alignment vertical="top"/>
    </xf>
    <xf numFmtId="0" fontId="0" fillId="21" borderId="124" xfId="0" applyFill="1" applyBorder="1" applyAlignment="1">
      <alignment vertical="top"/>
    </xf>
    <xf numFmtId="0" fontId="46" fillId="21" borderId="41" xfId="1" applyFont="1" applyFill="1" applyBorder="1" applyAlignment="1"/>
    <xf numFmtId="0" fontId="6" fillId="23" borderId="41" xfId="1" applyFill="1" applyBorder="1" applyAlignment="1">
      <alignment wrapText="1"/>
    </xf>
    <xf numFmtId="0" fontId="6" fillId="23" borderId="41" xfId="1" applyFill="1" applyBorder="1" applyAlignment="1">
      <alignment horizontal="center" wrapText="1"/>
    </xf>
    <xf numFmtId="0" fontId="0" fillId="0" borderId="80" xfId="0" applyNumberFormat="1" applyFont="1" applyFill="1" applyBorder="1" applyAlignment="1">
      <alignment horizontal="center" vertical="top" wrapText="1"/>
    </xf>
    <xf numFmtId="0" fontId="27" fillId="2" borderId="80" xfId="0" applyNumberFormat="1" applyFont="1" applyFill="1" applyBorder="1" applyAlignment="1">
      <alignment horizontal="center" vertical="center" wrapText="1" readingOrder="1"/>
    </xf>
    <xf numFmtId="0" fontId="0" fillId="0" borderId="80" xfId="0" applyNumberFormat="1" applyFont="1" applyFill="1" applyBorder="1" applyAlignment="1">
      <alignment horizontal="center" vertical="center" wrapText="1" readingOrder="1"/>
    </xf>
    <xf numFmtId="0" fontId="8" fillId="12" borderId="101" xfId="0" applyNumberFormat="1" applyFont="1" applyFill="1" applyBorder="1" applyAlignment="1">
      <alignment vertical="center"/>
    </xf>
    <xf numFmtId="0" fontId="8" fillId="12" borderId="97" xfId="0" applyNumberFormat="1" applyFont="1" applyFill="1" applyBorder="1" applyAlignment="1">
      <alignment vertical="center"/>
    </xf>
    <xf numFmtId="0" fontId="8" fillId="12" borderId="103" xfId="0" applyNumberFormat="1" applyFont="1" applyFill="1" applyBorder="1" applyAlignment="1">
      <alignment vertical="center"/>
    </xf>
    <xf numFmtId="0" fontId="8" fillId="12" borderId="98" xfId="0" applyNumberFormat="1" applyFont="1" applyFill="1" applyBorder="1" applyAlignment="1">
      <alignment vertical="center"/>
    </xf>
    <xf numFmtId="0" fontId="8" fillId="12" borderId="101" xfId="0" applyNumberFormat="1" applyFont="1" applyFill="1" applyBorder="1" applyAlignment="1">
      <alignment vertical="center" wrapText="1"/>
    </xf>
    <xf numFmtId="0" fontId="8" fillId="12" borderId="97" xfId="0" applyNumberFormat="1" applyFont="1" applyFill="1" applyBorder="1" applyAlignment="1">
      <alignment vertical="center" wrapText="1"/>
    </xf>
    <xf numFmtId="0" fontId="8" fillId="12" borderId="103" xfId="0" applyNumberFormat="1" applyFont="1" applyFill="1" applyBorder="1" applyAlignment="1">
      <alignment vertical="center" wrapText="1"/>
    </xf>
    <xf numFmtId="0" fontId="8" fillId="12" borderId="98" xfId="0" applyNumberFormat="1" applyFont="1" applyFill="1" applyBorder="1" applyAlignment="1">
      <alignment vertical="center" wrapText="1"/>
    </xf>
    <xf numFmtId="0" fontId="0" fillId="0" borderId="41" xfId="0" applyNumberFormat="1" applyFont="1" applyFill="1" applyBorder="1" applyAlignment="1">
      <alignment horizontal="center" vertical="center" wrapText="1"/>
    </xf>
    <xf numFmtId="0" fontId="8" fillId="12" borderId="97" xfId="0" applyNumberFormat="1" applyFont="1" applyFill="1" applyBorder="1" applyAlignment="1">
      <alignment horizontal="center" vertical="center" wrapText="1"/>
    </xf>
    <xf numFmtId="0" fontId="8" fillId="12" borderId="98" xfId="0" applyNumberFormat="1" applyFont="1" applyFill="1" applyBorder="1" applyAlignment="1">
      <alignment horizontal="center" vertical="center" wrapText="1"/>
    </xf>
    <xf numFmtId="0" fontId="8" fillId="12" borderId="97" xfId="0" applyNumberFormat="1" applyFont="1" applyFill="1" applyBorder="1" applyAlignment="1">
      <alignment horizontal="center" vertical="center"/>
    </xf>
    <xf numFmtId="0" fontId="8" fillId="12" borderId="98" xfId="0" applyNumberFormat="1" applyFont="1" applyFill="1" applyBorder="1" applyAlignment="1">
      <alignment horizontal="center" vertical="center"/>
    </xf>
    <xf numFmtId="0" fontId="8" fillId="12" borderId="102" xfId="0" applyNumberFormat="1" applyFont="1" applyFill="1" applyBorder="1" applyAlignment="1">
      <alignment vertical="center"/>
    </xf>
    <xf numFmtId="0" fontId="8" fillId="12" borderId="138" xfId="0" applyNumberFormat="1" applyFont="1" applyFill="1" applyBorder="1" applyAlignment="1">
      <alignment vertical="center"/>
    </xf>
    <xf numFmtId="0" fontId="8" fillId="12" borderId="102" xfId="0" applyNumberFormat="1" applyFont="1" applyFill="1" applyBorder="1" applyAlignment="1">
      <alignment vertical="center" wrapText="1"/>
    </xf>
    <xf numFmtId="0" fontId="8" fillId="12" borderId="104" xfId="0" applyNumberFormat="1" applyFont="1" applyFill="1" applyBorder="1" applyAlignment="1">
      <alignment vertical="center" wrapText="1"/>
    </xf>
    <xf numFmtId="49" fontId="19" fillId="4" borderId="53" xfId="0" applyNumberFormat="1" applyFont="1" applyFill="1" applyBorder="1" applyAlignment="1">
      <alignment horizontal="center" vertical="center" wrapText="1"/>
    </xf>
    <xf numFmtId="49" fontId="19" fillId="4" borderId="80" xfId="0" applyNumberFormat="1" applyFont="1" applyFill="1" applyBorder="1" applyAlignment="1">
      <alignment horizontal="center" vertical="center" wrapText="1"/>
    </xf>
    <xf numFmtId="0" fontId="49" fillId="0" borderId="0" xfId="0" applyNumberFormat="1" applyFont="1" applyAlignment="1">
      <alignment vertical="top" wrapText="1"/>
    </xf>
    <xf numFmtId="0" fontId="49" fillId="0" borderId="0" xfId="0" applyFont="1" applyAlignment="1">
      <alignment vertical="top" wrapText="1"/>
    </xf>
    <xf numFmtId="0" fontId="50" fillId="15" borderId="93" xfId="0" applyNumberFormat="1" applyFont="1" applyFill="1" applyBorder="1" applyAlignment="1">
      <alignment horizontal="center" vertical="center" wrapText="1"/>
    </xf>
    <xf numFmtId="0" fontId="50" fillId="0" borderId="93" xfId="0" applyNumberFormat="1" applyFont="1" applyFill="1" applyBorder="1" applyAlignment="1">
      <alignment horizontal="center" vertical="center" wrapText="1"/>
    </xf>
    <xf numFmtId="1" fontId="50" fillId="0" borderId="94" xfId="0" applyNumberFormat="1" applyFont="1" applyFill="1" applyBorder="1" applyAlignment="1">
      <alignment vertical="center" wrapText="1"/>
    </xf>
    <xf numFmtId="49" fontId="57" fillId="2" borderId="35" xfId="0" applyNumberFormat="1" applyFont="1" applyFill="1" applyBorder="1" applyAlignment="1">
      <alignment horizontal="left" vertical="top" wrapText="1"/>
    </xf>
    <xf numFmtId="49" fontId="50" fillId="5" borderId="44" xfId="0" applyNumberFormat="1" applyFont="1" applyFill="1" applyBorder="1" applyAlignment="1">
      <alignment horizontal="center" vertical="center" wrapText="1" readingOrder="1"/>
    </xf>
    <xf numFmtId="49" fontId="50" fillId="5" borderId="54" xfId="0" applyNumberFormat="1" applyFont="1" applyFill="1" applyBorder="1" applyAlignment="1">
      <alignment vertical="center" wrapText="1"/>
    </xf>
    <xf numFmtId="49" fontId="50" fillId="5" borderId="13" xfId="0" applyNumberFormat="1" applyFont="1" applyFill="1" applyBorder="1" applyAlignment="1">
      <alignment horizontal="left" vertical="top" wrapText="1" readingOrder="1"/>
    </xf>
    <xf numFmtId="49" fontId="50" fillId="5" borderId="35" xfId="0" applyNumberFormat="1" applyFont="1" applyFill="1" applyBorder="1" applyAlignment="1">
      <alignment horizontal="left" vertical="top" wrapText="1" readingOrder="1"/>
    </xf>
    <xf numFmtId="49" fontId="50" fillId="5" borderId="35" xfId="0" applyNumberFormat="1" applyFont="1" applyFill="1" applyBorder="1" applyAlignment="1">
      <alignment vertical="top" wrapText="1"/>
    </xf>
    <xf numFmtId="0" fontId="50" fillId="15" borderId="120" xfId="0" applyNumberFormat="1" applyFont="1" applyFill="1" applyBorder="1" applyAlignment="1">
      <alignment horizontal="center" vertical="center" wrapText="1"/>
    </xf>
    <xf numFmtId="0" fontId="50" fillId="0" borderId="120" xfId="0" applyNumberFormat="1" applyFont="1" applyFill="1" applyBorder="1" applyAlignment="1">
      <alignment horizontal="center" vertical="center" wrapText="1"/>
    </xf>
    <xf numFmtId="49" fontId="50" fillId="2" borderId="22" xfId="0" applyNumberFormat="1" applyFont="1" applyFill="1" applyBorder="1" applyAlignment="1">
      <alignment horizontal="left" vertical="top" wrapText="1" readingOrder="1"/>
    </xf>
    <xf numFmtId="49" fontId="50" fillId="5" borderId="22" xfId="0" applyNumberFormat="1" applyFont="1" applyFill="1" applyBorder="1" applyAlignment="1">
      <alignment vertical="top" wrapText="1"/>
    </xf>
    <xf numFmtId="49" fontId="50" fillId="5" borderId="30" xfId="0" applyNumberFormat="1" applyFont="1" applyFill="1" applyBorder="1" applyAlignment="1">
      <alignment horizontal="center" vertical="center" wrapText="1" readingOrder="1"/>
    </xf>
    <xf numFmtId="49" fontId="50" fillId="5" borderId="30" xfId="0" applyNumberFormat="1" applyFont="1" applyFill="1" applyBorder="1" applyAlignment="1">
      <alignment vertical="center" wrapText="1"/>
    </xf>
    <xf numFmtId="49" fontId="50" fillId="5" borderId="22" xfId="0" applyNumberFormat="1" applyFont="1" applyFill="1" applyBorder="1" applyAlignment="1">
      <alignment horizontal="left" vertical="top" wrapText="1" readingOrder="1"/>
    </xf>
    <xf numFmtId="49" fontId="50" fillId="0" borderId="22" xfId="0" applyNumberFormat="1" applyFont="1" applyFill="1" applyBorder="1" applyAlignment="1">
      <alignment horizontal="left" vertical="top" wrapText="1" readingOrder="1"/>
    </xf>
    <xf numFmtId="49" fontId="50" fillId="0" borderId="35" xfId="0" applyNumberFormat="1" applyFont="1" applyFill="1" applyBorder="1" applyAlignment="1">
      <alignment horizontal="left" vertical="top" wrapText="1" readingOrder="1"/>
    </xf>
    <xf numFmtId="49" fontId="50" fillId="0" borderId="22" xfId="0" applyNumberFormat="1" applyFont="1" applyFill="1" applyBorder="1" applyAlignment="1">
      <alignment vertical="top" wrapText="1"/>
    </xf>
    <xf numFmtId="49" fontId="50" fillId="5" borderId="79" xfId="0" applyNumberFormat="1" applyFont="1" applyFill="1" applyBorder="1" applyAlignment="1">
      <alignment horizontal="center" vertical="center" wrapText="1" readingOrder="1"/>
    </xf>
    <xf numFmtId="49" fontId="50" fillId="5" borderId="79" xfId="0" applyNumberFormat="1" applyFont="1" applyFill="1" applyBorder="1" applyAlignment="1">
      <alignment vertical="center" wrapText="1"/>
    </xf>
    <xf numFmtId="49" fontId="50" fillId="15" borderId="86" xfId="0" applyNumberFormat="1" applyFont="1" applyFill="1" applyBorder="1" applyAlignment="1">
      <alignment horizontal="center" vertical="center" wrapText="1" readingOrder="1"/>
    </xf>
    <xf numFmtId="1" fontId="50" fillId="15" borderId="86" xfId="0" applyNumberFormat="1" applyFont="1" applyFill="1" applyBorder="1" applyAlignment="1">
      <alignment horizontal="center" vertical="center" wrapText="1" readingOrder="1"/>
    </xf>
    <xf numFmtId="49" fontId="50" fillId="0" borderId="86" xfId="0" applyNumberFormat="1" applyFont="1" applyFill="1" applyBorder="1" applyAlignment="1">
      <alignment horizontal="center" vertical="center" wrapText="1" readingOrder="1"/>
    </xf>
    <xf numFmtId="1" fontId="50" fillId="0" borderId="86" xfId="0" applyNumberFormat="1" applyFont="1" applyFill="1" applyBorder="1" applyAlignment="1">
      <alignment vertical="center" wrapText="1" readingOrder="1"/>
    </xf>
    <xf numFmtId="0" fontId="50" fillId="5" borderId="30" xfId="0" applyFont="1" applyFill="1" applyBorder="1" applyAlignment="1">
      <alignment vertical="center" wrapText="1" readingOrder="1"/>
    </xf>
    <xf numFmtId="49" fontId="50" fillId="2" borderId="13" xfId="0" applyNumberFormat="1" applyFont="1" applyFill="1" applyBorder="1" applyAlignment="1">
      <alignment vertical="top" wrapText="1"/>
    </xf>
    <xf numFmtId="49" fontId="57" fillId="0" borderId="35" xfId="0" applyNumberFormat="1" applyFont="1" applyFill="1" applyBorder="1" applyAlignment="1">
      <alignment horizontal="left" vertical="top" wrapText="1"/>
    </xf>
    <xf numFmtId="49" fontId="50" fillId="5" borderId="13" xfId="0" applyNumberFormat="1" applyFont="1" applyFill="1" applyBorder="1" applyAlignment="1">
      <alignment vertical="top" wrapText="1"/>
    </xf>
    <xf numFmtId="49" fontId="50" fillId="0" borderId="82" xfId="0" applyNumberFormat="1" applyFont="1" applyFill="1" applyBorder="1" applyAlignment="1">
      <alignment vertical="top" wrapText="1"/>
    </xf>
    <xf numFmtId="49" fontId="50" fillId="5" borderId="34" xfId="0" applyNumberFormat="1" applyFont="1" applyFill="1" applyBorder="1" applyAlignment="1">
      <alignment horizontal="center" vertical="center" wrapText="1" readingOrder="1"/>
    </xf>
    <xf numFmtId="0" fontId="50" fillId="5" borderId="34" xfId="0" applyFont="1" applyFill="1" applyBorder="1" applyAlignment="1">
      <alignment vertical="center" wrapText="1" readingOrder="1"/>
    </xf>
    <xf numFmtId="49" fontId="50" fillId="2" borderId="22" xfId="0" applyNumberFormat="1" applyFont="1" applyFill="1" applyBorder="1" applyAlignment="1">
      <alignment horizontal="left" vertical="top" wrapText="1"/>
    </xf>
    <xf numFmtId="49" fontId="50" fillId="2" borderId="22" xfId="0" applyNumberFormat="1" applyFont="1" applyFill="1" applyBorder="1" applyAlignment="1">
      <alignment vertical="top" wrapText="1"/>
    </xf>
    <xf numFmtId="49" fontId="50" fillId="2" borderId="30" xfId="0" applyNumberFormat="1" applyFont="1" applyFill="1" applyBorder="1" applyAlignment="1">
      <alignment horizontal="center" vertical="center" wrapText="1" readingOrder="1"/>
    </xf>
    <xf numFmtId="49" fontId="50" fillId="2" borderId="30" xfId="0" applyNumberFormat="1" applyFont="1" applyFill="1" applyBorder="1" applyAlignment="1">
      <alignment vertical="center" wrapText="1" readingOrder="1"/>
    </xf>
    <xf numFmtId="49" fontId="50" fillId="2" borderId="34" xfId="0" applyNumberFormat="1" applyFont="1" applyFill="1" applyBorder="1" applyAlignment="1">
      <alignment horizontal="center" vertical="center" wrapText="1" readingOrder="1"/>
    </xf>
    <xf numFmtId="49" fontId="50" fillId="2" borderId="34" xfId="0" applyNumberFormat="1" applyFont="1" applyFill="1" applyBorder="1" applyAlignment="1">
      <alignment vertical="center" wrapText="1" readingOrder="1"/>
    </xf>
    <xf numFmtId="49" fontId="50" fillId="5" borderId="31" xfId="0" applyNumberFormat="1" applyFont="1" applyFill="1" applyBorder="1" applyAlignment="1">
      <alignment horizontal="center" vertical="center" wrapText="1" readingOrder="1"/>
    </xf>
    <xf numFmtId="0" fontId="51" fillId="0" borderId="31" xfId="1" applyFont="1" applyBorder="1" applyAlignment="1">
      <alignment horizontal="left" vertical="center" wrapText="1"/>
    </xf>
    <xf numFmtId="49" fontId="64" fillId="5" borderId="22" xfId="0" applyNumberFormat="1" applyFont="1" applyFill="1" applyBorder="1" applyAlignment="1">
      <alignment vertical="top" wrapText="1"/>
    </xf>
    <xf numFmtId="0" fontId="50" fillId="0" borderId="48" xfId="0" applyFont="1" applyFill="1" applyBorder="1" applyAlignment="1">
      <alignment horizontal="center" vertical="top" wrapText="1"/>
    </xf>
    <xf numFmtId="0" fontId="50" fillId="0" borderId="48" xfId="0" applyFont="1" applyFill="1" applyBorder="1" applyAlignment="1">
      <alignment horizontal="left" vertical="top" wrapText="1"/>
    </xf>
    <xf numFmtId="0" fontId="50" fillId="0" borderId="48" xfId="0" applyFont="1" applyFill="1" applyBorder="1" applyAlignment="1">
      <alignment vertical="top" wrapText="1"/>
    </xf>
    <xf numFmtId="0" fontId="50" fillId="12" borderId="38" xfId="0" applyFont="1" applyFill="1" applyBorder="1" applyAlignment="1">
      <alignment horizontal="center" vertical="top" wrapText="1"/>
    </xf>
    <xf numFmtId="0" fontId="50" fillId="12" borderId="38" xfId="0" applyFont="1" applyFill="1" applyBorder="1" applyAlignment="1">
      <alignment horizontal="left" vertical="top" wrapText="1"/>
    </xf>
    <xf numFmtId="0" fontId="50" fillId="12" borderId="38" xfId="0" applyFont="1" applyFill="1" applyBorder="1" applyAlignment="1">
      <alignment vertical="top" wrapText="1"/>
    </xf>
    <xf numFmtId="0" fontId="50" fillId="12" borderId="57" xfId="0" applyFont="1" applyFill="1" applyBorder="1" applyAlignment="1">
      <alignment vertical="top" wrapText="1"/>
    </xf>
    <xf numFmtId="49" fontId="7" fillId="0" borderId="71" xfId="0" applyNumberFormat="1" applyFont="1" applyFill="1" applyBorder="1" applyAlignment="1">
      <alignment vertical="top" wrapText="1"/>
    </xf>
    <xf numFmtId="0" fontId="8" fillId="12" borderId="80" xfId="0" applyNumberFormat="1" applyFont="1" applyFill="1" applyBorder="1" applyAlignment="1">
      <alignment horizontal="center" vertical="center" wrapText="1"/>
    </xf>
    <xf numFmtId="0" fontId="0" fillId="0" borderId="80" xfId="0" applyNumberFormat="1" applyFont="1" applyFill="1" applyBorder="1" applyAlignment="1">
      <alignment horizontal="center" vertical="top" wrapText="1"/>
    </xf>
    <xf numFmtId="0" fontId="0" fillId="0" borderId="93" xfId="0" applyNumberFormat="1" applyFont="1" applyFill="1" applyBorder="1" applyAlignment="1" applyProtection="1">
      <alignment horizontal="center" vertical="center" wrapText="1"/>
    </xf>
    <xf numFmtId="1" fontId="0" fillId="0" borderId="94" xfId="0" applyNumberFormat="1" applyFont="1" applyFill="1" applyBorder="1" applyAlignment="1" applyProtection="1">
      <alignment vertical="center" wrapText="1"/>
    </xf>
    <xf numFmtId="0" fontId="8" fillId="16" borderId="90" xfId="0" applyNumberFormat="1" applyFont="1" applyFill="1" applyBorder="1" applyAlignment="1">
      <alignment horizontal="center" vertical="center" wrapText="1"/>
    </xf>
    <xf numFmtId="0" fontId="8" fillId="16" borderId="80" xfId="0" applyNumberFormat="1" applyFont="1" applyFill="1" applyBorder="1" applyAlignment="1">
      <alignment horizontal="center" vertical="center" wrapText="1"/>
    </xf>
    <xf numFmtId="0" fontId="0" fillId="2" borderId="139" xfId="0" applyNumberFormat="1" applyFont="1" applyFill="1" applyBorder="1" applyAlignment="1">
      <alignment horizontal="center" vertical="top" wrapText="1"/>
    </xf>
    <xf numFmtId="0" fontId="0" fillId="2" borderId="80" xfId="0" applyNumberFormat="1" applyFont="1" applyFill="1" applyBorder="1" applyAlignment="1">
      <alignment horizontal="center" vertical="center" wrapText="1"/>
    </xf>
    <xf numFmtId="0" fontId="0" fillId="12" borderId="98" xfId="0" applyNumberFormat="1" applyFont="1" applyFill="1" applyBorder="1" applyAlignment="1">
      <alignment vertical="top" wrapText="1"/>
    </xf>
    <xf numFmtId="0" fontId="66" fillId="0" borderId="124" xfId="1" applyFont="1" applyFill="1" applyBorder="1" applyAlignment="1">
      <alignment horizontal="left" vertical="top" wrapText="1"/>
    </xf>
    <xf numFmtId="0" fontId="0" fillId="24" borderId="80" xfId="0" applyNumberFormat="1" applyFont="1" applyFill="1" applyBorder="1" applyAlignment="1">
      <alignment horizontal="center" vertical="center" wrapText="1"/>
    </xf>
    <xf numFmtId="0" fontId="18" fillId="24" borderId="41" xfId="0" applyNumberFormat="1" applyFont="1" applyFill="1" applyBorder="1" applyAlignment="1">
      <alignment horizontal="center" vertical="center" wrapText="1"/>
    </xf>
    <xf numFmtId="0" fontId="18" fillId="24" borderId="90" xfId="0" applyNumberFormat="1" applyFont="1" applyFill="1" applyBorder="1" applyAlignment="1">
      <alignment horizontal="center" vertical="center" wrapText="1"/>
    </xf>
    <xf numFmtId="0" fontId="18" fillId="24" borderId="80" xfId="0" applyNumberFormat="1" applyFont="1" applyFill="1" applyBorder="1" applyAlignment="1">
      <alignment horizontal="left" vertical="top" wrapText="1"/>
    </xf>
    <xf numFmtId="0" fontId="0" fillId="24" borderId="90" xfId="0" applyNumberFormat="1" applyFont="1" applyFill="1" applyBorder="1" applyAlignment="1">
      <alignment horizontal="center" vertical="center" wrapText="1"/>
    </xf>
    <xf numFmtId="0" fontId="0" fillId="24" borderId="84" xfId="0" applyNumberFormat="1" applyFont="1" applyFill="1" applyBorder="1" applyAlignment="1">
      <alignment horizontal="center" vertical="center" wrapText="1"/>
    </xf>
    <xf numFmtId="0" fontId="0" fillId="24" borderId="112" xfId="0" applyNumberFormat="1" applyFont="1" applyFill="1" applyBorder="1" applyAlignment="1">
      <alignment horizontal="center" vertical="center" wrapText="1"/>
    </xf>
    <xf numFmtId="0" fontId="0" fillId="24" borderId="80" xfId="0" applyNumberFormat="1" applyFont="1" applyFill="1" applyBorder="1" applyAlignment="1">
      <alignment horizontal="left" vertical="top" wrapText="1"/>
    </xf>
    <xf numFmtId="0" fontId="0" fillId="24" borderId="111" xfId="0" applyNumberFormat="1" applyFont="1" applyFill="1" applyBorder="1" applyAlignment="1">
      <alignment horizontal="center" vertical="top" wrapText="1" readingOrder="1"/>
    </xf>
    <xf numFmtId="0" fontId="18" fillId="24" borderId="80" xfId="0" applyNumberFormat="1" applyFont="1" applyFill="1" applyBorder="1" applyAlignment="1">
      <alignment horizontal="center" vertical="top" wrapText="1" readingOrder="1"/>
    </xf>
    <xf numFmtId="0" fontId="18" fillId="24" borderId="80" xfId="0" applyNumberFormat="1" applyFont="1" applyFill="1" applyBorder="1" applyAlignment="1">
      <alignment vertical="top" wrapText="1"/>
    </xf>
    <xf numFmtId="0" fontId="0" fillId="24" borderId="80" xfId="0" applyNumberFormat="1" applyFont="1" applyFill="1" applyBorder="1" applyAlignment="1">
      <alignment horizontal="center" vertical="top" wrapText="1" readingOrder="1"/>
    </xf>
    <xf numFmtId="0" fontId="0" fillId="24" borderId="80" xfId="0" applyNumberFormat="1" applyFont="1" applyFill="1" applyBorder="1" applyAlignment="1">
      <alignment vertical="top" wrapText="1"/>
    </xf>
    <xf numFmtId="0" fontId="18" fillId="24" borderId="80" xfId="0" applyNumberFormat="1" applyFont="1" applyFill="1" applyBorder="1" applyAlignment="1">
      <alignment horizontal="center" vertical="top" wrapText="1"/>
    </xf>
    <xf numFmtId="0" fontId="0" fillId="24" borderId="80" xfId="0" applyNumberFormat="1" applyFont="1" applyFill="1" applyBorder="1" applyAlignment="1">
      <alignment horizontal="center" vertical="top" wrapText="1"/>
    </xf>
    <xf numFmtId="0" fontId="0" fillId="0" borderId="87" xfId="0" applyNumberFormat="1" applyFont="1" applyFill="1" applyBorder="1" applyAlignment="1">
      <alignment horizontal="center" vertical="top" wrapText="1"/>
    </xf>
    <xf numFmtId="0" fontId="18" fillId="0" borderId="80" xfId="0" applyFont="1" applyBorder="1" applyAlignment="1">
      <alignment vertical="top" wrapText="1"/>
    </xf>
    <xf numFmtId="0" fontId="67" fillId="0" borderId="124" xfId="1" applyFont="1" applyFill="1" applyBorder="1" applyAlignment="1">
      <alignment horizontal="left" vertical="top" wrapText="1"/>
    </xf>
    <xf numFmtId="0" fontId="67" fillId="0" borderId="80" xfId="1" applyFont="1" applyFill="1" applyBorder="1" applyAlignment="1">
      <alignment horizontal="left" vertical="top" wrapText="1"/>
    </xf>
    <xf numFmtId="0" fontId="0" fillId="24" borderId="9" xfId="0" applyNumberFormat="1" applyFont="1" applyFill="1" applyBorder="1" applyAlignment="1">
      <alignment vertical="top" wrapText="1"/>
    </xf>
    <xf numFmtId="0" fontId="0" fillId="24" borderId="36" xfId="0" applyNumberFormat="1" applyFont="1" applyFill="1" applyBorder="1" applyAlignment="1">
      <alignment vertical="top" wrapText="1"/>
    </xf>
    <xf numFmtId="49" fontId="50" fillId="24" borderId="22" xfId="0" applyNumberFormat="1" applyFont="1" applyFill="1" applyBorder="1" applyAlignment="1">
      <alignment horizontal="left" vertical="top" wrapText="1" readingOrder="1"/>
    </xf>
    <xf numFmtId="49" fontId="50" fillId="24" borderId="13" xfId="0" applyNumberFormat="1" applyFont="1" applyFill="1" applyBorder="1" applyAlignment="1">
      <alignment vertical="top" wrapText="1"/>
    </xf>
    <xf numFmtId="49" fontId="52" fillId="24" borderId="35" xfId="0" applyNumberFormat="1" applyFont="1" applyFill="1" applyBorder="1" applyAlignment="1">
      <alignment horizontal="left" vertical="top" wrapText="1" readingOrder="1"/>
    </xf>
    <xf numFmtId="0" fontId="7" fillId="25" borderId="48" xfId="0" applyNumberFormat="1" applyFont="1" applyFill="1" applyBorder="1" applyAlignment="1">
      <alignment vertical="center" wrapText="1"/>
    </xf>
    <xf numFmtId="0" fontId="0" fillId="25" borderId="41" xfId="0" applyNumberFormat="1" applyFont="1" applyFill="1" applyBorder="1" applyAlignment="1">
      <alignment vertical="top" wrapText="1"/>
    </xf>
    <xf numFmtId="0" fontId="0" fillId="25" borderId="7" xfId="0" applyNumberFormat="1" applyFont="1" applyFill="1" applyBorder="1" applyAlignment="1">
      <alignment vertical="top" wrapText="1"/>
    </xf>
    <xf numFmtId="0" fontId="0" fillId="25" borderId="0" xfId="0" applyNumberFormat="1" applyFont="1" applyFill="1" applyAlignment="1">
      <alignment vertical="top" wrapText="1"/>
    </xf>
    <xf numFmtId="0" fontId="0" fillId="25" borderId="3" xfId="0" applyNumberFormat="1" applyFont="1" applyFill="1" applyBorder="1" applyAlignment="1">
      <alignment vertical="top" wrapText="1"/>
    </xf>
    <xf numFmtId="0" fontId="0" fillId="25" borderId="4" xfId="0" applyNumberFormat="1" applyFont="1" applyFill="1" applyBorder="1" applyAlignment="1">
      <alignment vertical="top" wrapText="1"/>
    </xf>
    <xf numFmtId="49" fontId="7" fillId="25" borderId="80" xfId="0" applyNumberFormat="1" applyFont="1" applyFill="1" applyBorder="1" applyAlignment="1">
      <alignment horizontal="center" vertical="center" wrapText="1"/>
    </xf>
    <xf numFmtId="0" fontId="0" fillId="25" borderId="0" xfId="0" applyFont="1" applyFill="1" applyAlignment="1">
      <alignment vertical="top" wrapText="1"/>
    </xf>
    <xf numFmtId="0" fontId="7" fillId="25" borderId="80" xfId="0" applyNumberFormat="1" applyFont="1" applyFill="1" applyBorder="1" applyAlignment="1">
      <alignment horizontal="center" vertical="center" wrapText="1"/>
    </xf>
    <xf numFmtId="0" fontId="7" fillId="25" borderId="80" xfId="0" applyNumberFormat="1" applyFont="1" applyFill="1" applyBorder="1" applyAlignment="1">
      <alignment horizontal="center" vertical="center"/>
    </xf>
    <xf numFmtId="0" fontId="7" fillId="12" borderId="24" xfId="0" applyNumberFormat="1" applyFont="1" applyFill="1" applyBorder="1" applyAlignment="1">
      <alignment vertical="top"/>
    </xf>
    <xf numFmtId="0" fontId="69" fillId="0" borderId="80" xfId="0" applyFont="1" applyBorder="1" applyAlignment="1">
      <alignment horizontal="center" vertical="center" wrapText="1"/>
    </xf>
    <xf numFmtId="0" fontId="69" fillId="0" borderId="80" xfId="0" applyFont="1" applyBorder="1" applyAlignment="1">
      <alignment vertical="center" wrapText="1"/>
    </xf>
    <xf numFmtId="0" fontId="70" fillId="0" borderId="149" xfId="0" applyFont="1" applyBorder="1" applyAlignment="1">
      <alignment vertical="center" wrapText="1"/>
    </xf>
    <xf numFmtId="0" fontId="71" fillId="0" borderId="144" xfId="0" applyFont="1" applyBorder="1" applyAlignment="1">
      <alignment vertical="center" wrapText="1"/>
    </xf>
    <xf numFmtId="0" fontId="71" fillId="0" borderId="129" xfId="0" applyFont="1" applyBorder="1" applyAlignment="1">
      <alignment vertical="center" wrapText="1"/>
    </xf>
    <xf numFmtId="0" fontId="71" fillId="0" borderId="145" xfId="0" applyFont="1" applyBorder="1" applyAlignment="1">
      <alignment vertical="center" wrapText="1"/>
    </xf>
    <xf numFmtId="0" fontId="73" fillId="0" borderId="142" xfId="0" applyFont="1" applyBorder="1" applyAlignment="1">
      <alignment horizontal="center" vertical="center" wrapText="1"/>
    </xf>
    <xf numFmtId="0" fontId="73" fillId="0" borderId="145" xfId="0" applyFont="1" applyBorder="1" applyAlignment="1">
      <alignment horizontal="center" vertical="center" wrapText="1"/>
    </xf>
    <xf numFmtId="0" fontId="74" fillId="0" borderId="142" xfId="0" applyFont="1" applyBorder="1" applyAlignment="1">
      <alignment vertical="center" wrapText="1"/>
    </xf>
    <xf numFmtId="0" fontId="74" fillId="0" borderId="145" xfId="0" applyFont="1" applyBorder="1" applyAlignment="1">
      <alignment horizontal="center" vertical="center" wrapText="1"/>
    </xf>
    <xf numFmtId="0" fontId="72" fillId="0" borderId="142" xfId="0" applyFont="1" applyBorder="1" applyAlignment="1">
      <alignment horizontal="center" vertical="center" wrapText="1"/>
    </xf>
    <xf numFmtId="0" fontId="74" fillId="0" borderId="146" xfId="0" applyFont="1" applyBorder="1" applyAlignment="1">
      <alignment vertical="center" wrapText="1"/>
    </xf>
    <xf numFmtId="0" fontId="74" fillId="0" borderId="129" xfId="0" applyFont="1" applyBorder="1" applyAlignment="1">
      <alignment horizontal="center" vertical="center" wrapText="1"/>
    </xf>
    <xf numFmtId="0" fontId="70" fillId="16" borderId="80" xfId="0" applyFont="1" applyFill="1" applyBorder="1" applyAlignment="1">
      <alignment horizontal="center" vertical="center" wrapText="1"/>
    </xf>
    <xf numFmtId="49" fontId="0" fillId="2" borderId="5" xfId="2" applyNumberFormat="1" applyFont="1" applyFill="1" applyBorder="1" applyAlignment="1">
      <alignment horizontal="center" vertical="top" wrapText="1"/>
    </xf>
    <xf numFmtId="49" fontId="0" fillId="2" borderId="41" xfId="2" applyNumberFormat="1" applyFont="1" applyFill="1" applyBorder="1" applyAlignment="1">
      <alignment horizontal="center" vertical="top" wrapText="1"/>
    </xf>
    <xf numFmtId="0" fontId="0" fillId="2" borderId="41" xfId="0" applyFont="1" applyFill="1" applyBorder="1" applyAlignment="1">
      <alignment wrapText="1"/>
    </xf>
    <xf numFmtId="49" fontId="8" fillId="25" borderId="1" xfId="2" applyNumberFormat="1" applyFont="1" applyFill="1" applyBorder="1" applyAlignment="1">
      <alignment horizontal="center" vertical="top"/>
    </xf>
    <xf numFmtId="49" fontId="0" fillId="2" borderId="160" xfId="0" applyNumberFormat="1" applyFont="1" applyFill="1" applyBorder="1" applyAlignment="1">
      <alignment vertical="top" wrapText="1"/>
    </xf>
    <xf numFmtId="0" fontId="0" fillId="2" borderId="161" xfId="0" applyFont="1" applyFill="1" applyBorder="1" applyAlignment="1">
      <alignment horizontal="center" vertical="center" wrapText="1"/>
    </xf>
    <xf numFmtId="0" fontId="0" fillId="2" borderId="161" xfId="0" applyNumberFormat="1" applyFont="1" applyFill="1" applyBorder="1" applyAlignment="1">
      <alignment horizontal="center" vertical="center"/>
    </xf>
    <xf numFmtId="49" fontId="0" fillId="2" borderId="161" xfId="0" applyNumberFormat="1" applyFont="1" applyFill="1" applyBorder="1" applyAlignment="1">
      <alignment horizontal="center" vertical="center"/>
    </xf>
    <xf numFmtId="0" fontId="0" fillId="2" borderId="161" xfId="0" applyFont="1" applyFill="1" applyBorder="1" applyAlignment="1">
      <alignment horizontal="center" vertical="center"/>
    </xf>
    <xf numFmtId="0" fontId="8" fillId="2" borderId="162" xfId="2" applyNumberFormat="1" applyFont="1" applyFill="1" applyBorder="1" applyAlignment="1">
      <alignment horizontal="center" vertical="center" wrapText="1"/>
    </xf>
    <xf numFmtId="0" fontId="0" fillId="0" borderId="162" xfId="2" applyNumberFormat="1" applyFont="1" applyBorder="1" applyAlignment="1">
      <alignment vertical="top" wrapText="1"/>
    </xf>
    <xf numFmtId="0" fontId="49" fillId="15" borderId="80" xfId="0" applyNumberFormat="1" applyFont="1" applyFill="1" applyBorder="1" applyAlignment="1">
      <alignment vertical="top" wrapText="1"/>
    </xf>
    <xf numFmtId="0" fontId="0" fillId="0" borderId="26" xfId="0" applyNumberFormat="1" applyFont="1" applyFill="1" applyBorder="1" applyAlignment="1">
      <alignment vertical="top" wrapText="1"/>
    </xf>
    <xf numFmtId="0" fontId="27" fillId="0" borderId="26" xfId="0" applyNumberFormat="1" applyFont="1" applyFill="1" applyBorder="1" applyAlignment="1">
      <alignment vertical="top" wrapText="1"/>
    </xf>
    <xf numFmtId="0" fontId="0" fillId="5" borderId="26" xfId="0" applyNumberFormat="1" applyFont="1" applyFill="1" applyBorder="1" applyAlignment="1">
      <alignment vertical="top" wrapText="1"/>
    </xf>
    <xf numFmtId="0" fontId="0" fillId="5" borderId="105" xfId="0" applyNumberFormat="1" applyFont="1" applyFill="1" applyBorder="1" applyAlignment="1">
      <alignment vertical="top" wrapText="1"/>
    </xf>
    <xf numFmtId="0" fontId="47" fillId="2" borderId="48" xfId="0" applyNumberFormat="1" applyFont="1" applyFill="1" applyBorder="1" applyAlignment="1">
      <alignment vertical="top" wrapText="1"/>
    </xf>
    <xf numFmtId="0" fontId="0" fillId="5" borderId="20" xfId="0" applyNumberFormat="1" applyFont="1" applyFill="1" applyBorder="1" applyAlignment="1">
      <alignment vertical="top" wrapText="1"/>
    </xf>
    <xf numFmtId="0" fontId="0" fillId="5" borderId="163" xfId="0" applyNumberFormat="1" applyFont="1" applyFill="1" applyBorder="1" applyAlignment="1">
      <alignment vertical="top" wrapText="1"/>
    </xf>
    <xf numFmtId="0" fontId="27" fillId="0" borderId="20" xfId="0" applyNumberFormat="1" applyFont="1" applyFill="1" applyBorder="1" applyAlignment="1">
      <alignment vertical="top" wrapText="1"/>
    </xf>
    <xf numFmtId="0" fontId="28" fillId="0" borderId="27" xfId="0" applyNumberFormat="1" applyFont="1" applyFill="1" applyBorder="1" applyAlignment="1">
      <alignment vertical="top" wrapText="1"/>
    </xf>
    <xf numFmtId="49" fontId="50" fillId="5" borderId="164" xfId="0" applyNumberFormat="1" applyFont="1" applyFill="1" applyBorder="1" applyAlignment="1">
      <alignment vertical="top" wrapText="1"/>
    </xf>
    <xf numFmtId="49" fontId="50" fillId="5" borderId="20" xfId="0" applyNumberFormat="1" applyFont="1" applyFill="1" applyBorder="1" applyAlignment="1">
      <alignment vertical="top" wrapText="1"/>
    </xf>
    <xf numFmtId="49" fontId="50" fillId="2" borderId="20" xfId="0" applyNumberFormat="1" applyFont="1" applyFill="1" applyBorder="1" applyAlignment="1">
      <alignment vertical="top" wrapText="1"/>
    </xf>
    <xf numFmtId="0" fontId="62" fillId="0" borderId="27" xfId="0" applyFont="1" applyFill="1" applyBorder="1" applyAlignment="1">
      <alignment vertical="top" wrapText="1"/>
    </xf>
    <xf numFmtId="0" fontId="0" fillId="12" borderId="87" xfId="0" applyNumberFormat="1" applyFont="1" applyFill="1" applyBorder="1" applyAlignment="1">
      <alignment vertical="top" wrapText="1"/>
    </xf>
    <xf numFmtId="0" fontId="50" fillId="12" borderId="50" xfId="0" applyFont="1" applyFill="1" applyBorder="1" applyAlignment="1">
      <alignment horizontal="center" vertical="top" wrapText="1"/>
    </xf>
    <xf numFmtId="0" fontId="50" fillId="12" borderId="50" xfId="0" applyFont="1" applyFill="1" applyBorder="1" applyAlignment="1">
      <alignment vertical="top" wrapText="1"/>
    </xf>
    <xf numFmtId="0" fontId="78" fillId="0" borderId="48" xfId="0" applyFont="1" applyFill="1" applyBorder="1" applyAlignment="1">
      <alignment vertical="top" wrapText="1"/>
    </xf>
    <xf numFmtId="0" fontId="62" fillId="0" borderId="41" xfId="0" applyFont="1" applyFill="1" applyBorder="1" applyAlignment="1">
      <alignment vertical="top" wrapText="1"/>
    </xf>
    <xf numFmtId="0" fontId="50" fillId="12" borderId="99" xfId="0" applyFont="1" applyFill="1" applyBorder="1" applyAlignment="1">
      <alignment horizontal="center" vertical="top" wrapText="1"/>
    </xf>
    <xf numFmtId="0" fontId="50" fillId="12" borderId="97" xfId="0" applyFont="1" applyFill="1" applyBorder="1" applyAlignment="1">
      <alignment horizontal="center" vertical="top" wrapText="1"/>
    </xf>
    <xf numFmtId="0" fontId="0" fillId="5" borderId="46" xfId="0" applyNumberFormat="1" applyFont="1" applyFill="1" applyBorder="1" applyAlignment="1">
      <alignment horizontal="center" vertical="center" wrapText="1"/>
    </xf>
    <xf numFmtId="0" fontId="0" fillId="12" borderId="41" xfId="0" applyNumberFormat="1" applyFont="1" applyFill="1" applyBorder="1" applyAlignment="1">
      <alignment horizontal="left" vertical="top" wrapText="1"/>
    </xf>
    <xf numFmtId="0" fontId="0" fillId="24" borderId="115" xfId="0" applyNumberFormat="1" applyFont="1" applyFill="1" applyBorder="1" applyAlignment="1">
      <alignment horizontal="center" vertical="top" wrapText="1" readingOrder="1"/>
    </xf>
    <xf numFmtId="0" fontId="8" fillId="12" borderId="41" xfId="0" applyNumberFormat="1" applyFont="1" applyFill="1" applyBorder="1" applyAlignment="1">
      <alignment horizontal="center" vertical="center" wrapText="1"/>
    </xf>
    <xf numFmtId="0" fontId="0" fillId="15" borderId="80" xfId="0" applyFont="1" applyFill="1" applyBorder="1" applyAlignment="1">
      <alignment vertical="top" wrapText="1"/>
    </xf>
    <xf numFmtId="0" fontId="8" fillId="0" borderId="80" xfId="0" applyFont="1" applyBorder="1" applyAlignment="1">
      <alignment vertical="top" wrapText="1"/>
    </xf>
    <xf numFmtId="0" fontId="8" fillId="0" borderId="91" xfId="0" applyFont="1" applyBorder="1" applyAlignment="1">
      <alignment vertical="top" wrapText="1"/>
    </xf>
    <xf numFmtId="0" fontId="0" fillId="0" borderId="41" xfId="0" applyFont="1" applyBorder="1" applyAlignment="1">
      <alignment vertical="top" wrapText="1"/>
    </xf>
    <xf numFmtId="0" fontId="0" fillId="12" borderId="41" xfId="0" applyFont="1" applyFill="1" applyBorder="1" applyAlignment="1">
      <alignment vertical="top" wrapText="1"/>
    </xf>
    <xf numFmtId="0" fontId="8" fillId="0" borderId="138" xfId="0" applyFont="1" applyBorder="1" applyAlignment="1">
      <alignment vertical="top" wrapText="1"/>
    </xf>
    <xf numFmtId="0" fontId="0" fillId="12" borderId="104" xfId="0" applyFont="1" applyFill="1" applyBorder="1" applyAlignment="1">
      <alignment vertical="top" wrapText="1"/>
    </xf>
    <xf numFmtId="0" fontId="8" fillId="0" borderId="90" xfId="0" applyFont="1" applyBorder="1" applyAlignment="1">
      <alignment vertical="top" wrapText="1"/>
    </xf>
    <xf numFmtId="0" fontId="0" fillId="15" borderId="90" xfId="0" applyFont="1" applyFill="1" applyBorder="1" applyAlignment="1">
      <alignment vertical="top" wrapText="1"/>
    </xf>
    <xf numFmtId="0" fontId="8" fillId="12" borderId="88" xfId="0" applyFont="1" applyFill="1" applyBorder="1" applyAlignment="1">
      <alignment vertical="top" wrapText="1"/>
    </xf>
    <xf numFmtId="0" fontId="0" fillId="12" borderId="88" xfId="0" applyFont="1" applyFill="1" applyBorder="1" applyAlignment="1">
      <alignment vertical="top" wrapText="1"/>
    </xf>
    <xf numFmtId="0" fontId="0" fillId="0" borderId="104" xfId="0" applyNumberFormat="1" applyFont="1" applyFill="1" applyBorder="1" applyAlignment="1">
      <alignment vertical="top" wrapText="1"/>
    </xf>
    <xf numFmtId="0" fontId="8" fillId="6" borderId="77" xfId="0" applyNumberFormat="1" applyFont="1" applyFill="1" applyBorder="1" applyAlignment="1">
      <alignment horizontal="center" vertical="top" wrapText="1"/>
    </xf>
    <xf numFmtId="0" fontId="50" fillId="12" borderId="48" xfId="0" applyFont="1" applyFill="1" applyBorder="1" applyAlignment="1">
      <alignment horizontal="center" vertical="top" wrapText="1"/>
    </xf>
    <xf numFmtId="0" fontId="50" fillId="12" borderId="48" xfId="0" applyFont="1" applyFill="1" applyBorder="1" applyAlignment="1">
      <alignment horizontal="left" vertical="top" wrapText="1"/>
    </xf>
    <xf numFmtId="0" fontId="8" fillId="14" borderId="80" xfId="0" applyNumberFormat="1" applyFont="1" applyFill="1" applyBorder="1" applyAlignment="1">
      <alignment vertical="center" wrapText="1"/>
    </xf>
    <xf numFmtId="0" fontId="7" fillId="12" borderId="41" xfId="0" applyNumberFormat="1" applyFont="1" applyFill="1" applyBorder="1" applyAlignment="1">
      <alignment horizontal="center" vertical="center" wrapText="1"/>
    </xf>
    <xf numFmtId="0" fontId="33" fillId="12" borderId="41" xfId="0" applyNumberFormat="1" applyFont="1" applyFill="1" applyBorder="1" applyAlignment="1">
      <alignment horizontal="center" vertical="center"/>
    </xf>
    <xf numFmtId="0" fontId="8" fillId="12" borderId="41" xfId="0" applyNumberFormat="1" applyFont="1" applyFill="1" applyBorder="1" applyAlignment="1">
      <alignment horizontal="center" vertical="top" wrapText="1"/>
    </xf>
    <xf numFmtId="0" fontId="34" fillId="12" borderId="41" xfId="0" applyNumberFormat="1" applyFont="1" applyFill="1" applyBorder="1" applyAlignment="1">
      <alignment horizontal="center" vertical="top" wrapText="1"/>
    </xf>
    <xf numFmtId="0" fontId="33" fillId="12" borderId="41" xfId="0" applyNumberFormat="1" applyFont="1" applyFill="1" applyBorder="1" applyAlignment="1">
      <alignment vertical="center" wrapText="1"/>
    </xf>
    <xf numFmtId="0" fontId="0" fillId="12" borderId="41" xfId="0" applyNumberFormat="1" applyFont="1" applyFill="1" applyBorder="1" applyAlignment="1">
      <alignment horizontal="center" vertical="center" wrapText="1"/>
    </xf>
    <xf numFmtId="0" fontId="0" fillId="0" borderId="115" xfId="0" applyNumberFormat="1" applyFont="1" applyFill="1" applyBorder="1" applyAlignment="1">
      <alignment horizontal="center" vertical="center" wrapText="1"/>
    </xf>
    <xf numFmtId="0" fontId="0" fillId="0" borderId="71" xfId="0" applyNumberFormat="1" applyFont="1" applyFill="1" applyBorder="1" applyAlignment="1">
      <alignment horizontal="center" vertical="center" wrapText="1"/>
    </xf>
    <xf numFmtId="0" fontId="0" fillId="24" borderId="71" xfId="0" applyNumberFormat="1" applyFont="1" applyFill="1" applyBorder="1" applyAlignment="1">
      <alignment horizontal="center" vertical="center" wrapText="1"/>
    </xf>
    <xf numFmtId="0" fontId="0" fillId="0" borderId="166" xfId="0" applyNumberFormat="1" applyFont="1" applyFill="1" applyBorder="1" applyAlignment="1">
      <alignment horizontal="center" vertical="center" wrapText="1"/>
    </xf>
    <xf numFmtId="0" fontId="0" fillId="24" borderId="115" xfId="0" applyNumberFormat="1" applyFont="1" applyFill="1" applyBorder="1" applyAlignment="1">
      <alignment horizontal="center" vertical="center" wrapText="1"/>
    </xf>
    <xf numFmtId="0" fontId="0" fillId="0" borderId="167" xfId="0" applyNumberFormat="1" applyFont="1" applyFill="1" applyBorder="1" applyAlignment="1">
      <alignment horizontal="center" vertical="center" wrapText="1"/>
    </xf>
    <xf numFmtId="0" fontId="0" fillId="24" borderId="168" xfId="0" applyNumberFormat="1" applyFont="1" applyFill="1" applyBorder="1" applyAlignment="1">
      <alignment horizontal="center" vertical="center" wrapText="1"/>
    </xf>
    <xf numFmtId="0" fontId="0" fillId="24" borderId="71" xfId="0" applyNumberFormat="1" applyFont="1" applyFill="1" applyBorder="1" applyAlignment="1">
      <alignment horizontal="center" vertical="top" wrapText="1" readingOrder="1"/>
    </xf>
    <xf numFmtId="0" fontId="0" fillId="24" borderId="71" xfId="0" applyNumberFormat="1" applyFont="1" applyFill="1" applyBorder="1" applyAlignment="1">
      <alignment horizontal="center" vertical="top" wrapText="1"/>
    </xf>
    <xf numFmtId="0" fontId="0" fillId="2" borderId="71" xfId="0" applyNumberFormat="1" applyFont="1" applyFill="1" applyBorder="1" applyAlignment="1">
      <alignment horizontal="center" vertical="top" wrapText="1" readingOrder="1"/>
    </xf>
    <xf numFmtId="0" fontId="0" fillId="2" borderId="71" xfId="0" applyNumberFormat="1" applyFont="1" applyFill="1" applyBorder="1" applyAlignment="1">
      <alignment horizontal="center" vertical="top" wrapText="1"/>
    </xf>
    <xf numFmtId="0" fontId="0" fillId="12" borderId="41" xfId="0" applyNumberFormat="1" applyFont="1" applyFill="1" applyBorder="1" applyAlignment="1">
      <alignment horizontal="right" vertical="top" wrapText="1"/>
    </xf>
    <xf numFmtId="0" fontId="7" fillId="25" borderId="80" xfId="0" applyNumberFormat="1" applyFont="1" applyFill="1" applyBorder="1" applyAlignment="1">
      <alignment horizontal="center" vertical="top" wrapText="1"/>
    </xf>
    <xf numFmtId="0" fontId="0" fillId="12" borderId="41" xfId="0" applyNumberFormat="1" applyFont="1" applyFill="1" applyBorder="1" applyAlignment="1">
      <alignment vertical="top" wrapText="1"/>
    </xf>
    <xf numFmtId="0" fontId="8" fillId="6" borderId="171" xfId="0" applyNumberFormat="1" applyFont="1" applyFill="1" applyBorder="1" applyAlignment="1">
      <alignment horizontal="center" vertical="top" wrapText="1"/>
    </xf>
    <xf numFmtId="0" fontId="0" fillId="12" borderId="41" xfId="0" applyNumberFormat="1" applyFont="1" applyFill="1" applyBorder="1" applyAlignment="1">
      <alignment horizontal="center" vertical="top" wrapText="1"/>
    </xf>
    <xf numFmtId="0" fontId="0" fillId="12" borderId="99" xfId="0" applyNumberFormat="1" applyFont="1" applyFill="1" applyBorder="1" applyAlignment="1">
      <alignment horizontal="right" vertical="top" wrapText="1"/>
    </xf>
    <xf numFmtId="0" fontId="0" fillId="14" borderId="80" xfId="0" applyNumberFormat="1" applyFont="1" applyFill="1" applyBorder="1" applyAlignment="1">
      <alignment horizontal="right" vertical="top" wrapText="1"/>
    </xf>
    <xf numFmtId="0" fontId="0" fillId="12" borderId="91" xfId="0" applyNumberFormat="1" applyFont="1" applyFill="1" applyBorder="1" applyAlignment="1">
      <alignment horizontal="left" vertical="top" wrapText="1"/>
    </xf>
    <xf numFmtId="0" fontId="32" fillId="12" borderId="41" xfId="0" applyNumberFormat="1" applyFont="1" applyFill="1" applyBorder="1" applyAlignment="1">
      <alignment vertical="top" wrapText="1"/>
    </xf>
    <xf numFmtId="0" fontId="47" fillId="2" borderId="48" xfId="0" applyNumberFormat="1" applyFont="1" applyFill="1" applyBorder="1" applyAlignment="1">
      <alignment horizontal="left" vertical="top" wrapText="1"/>
    </xf>
    <xf numFmtId="0" fontId="0" fillId="15" borderId="80" xfId="0" applyNumberFormat="1" applyFont="1" applyFill="1" applyBorder="1" applyAlignment="1">
      <alignment horizontal="center" vertical="top" wrapText="1"/>
    </xf>
    <xf numFmtId="0" fontId="32" fillId="26" borderId="80" xfId="0" applyNumberFormat="1" applyFont="1" applyFill="1" applyBorder="1" applyAlignment="1">
      <alignment vertical="top" wrapText="1"/>
    </xf>
    <xf numFmtId="0" fontId="0" fillId="26" borderId="91" xfId="0" applyNumberFormat="1" applyFont="1" applyFill="1" applyBorder="1" applyAlignment="1">
      <alignment horizontal="left" vertical="top" wrapText="1"/>
    </xf>
    <xf numFmtId="0" fontId="32" fillId="26" borderId="80" xfId="0" applyNumberFormat="1" applyFont="1" applyFill="1" applyBorder="1" applyAlignment="1">
      <alignment vertical="center" wrapText="1"/>
    </xf>
    <xf numFmtId="0" fontId="0" fillId="26" borderId="95" xfId="0" applyNumberFormat="1" applyFont="1" applyFill="1" applyBorder="1" applyAlignment="1">
      <alignment horizontal="left" vertical="center" wrapText="1"/>
    </xf>
    <xf numFmtId="0" fontId="0" fillId="26" borderId="29" xfId="0" applyNumberFormat="1" applyFont="1" applyFill="1" applyBorder="1" applyAlignment="1">
      <alignment horizontal="left" vertical="center" wrapText="1"/>
    </xf>
    <xf numFmtId="0" fontId="0" fillId="26" borderId="57" xfId="0" applyNumberFormat="1" applyFont="1" applyFill="1" applyBorder="1" applyAlignment="1">
      <alignment horizontal="left" vertical="center" wrapText="1"/>
    </xf>
    <xf numFmtId="0" fontId="0" fillId="26" borderId="91" xfId="0" applyNumberFormat="1" applyFont="1" applyFill="1" applyBorder="1" applyAlignment="1">
      <alignment horizontal="left" vertical="center" wrapText="1"/>
    </xf>
    <xf numFmtId="0" fontId="0" fillId="26" borderId="21" xfId="0" applyNumberFormat="1" applyFont="1" applyFill="1" applyBorder="1" applyAlignment="1">
      <alignment horizontal="left" vertical="center" wrapText="1"/>
    </xf>
    <xf numFmtId="0" fontId="0" fillId="26" borderId="56" xfId="0" applyNumberFormat="1" applyFont="1" applyFill="1" applyBorder="1" applyAlignment="1">
      <alignment horizontal="left" vertical="center" wrapText="1"/>
    </xf>
    <xf numFmtId="0" fontId="0" fillId="26" borderId="91" xfId="0" applyNumberFormat="1" applyFont="1" applyFill="1" applyBorder="1" applyAlignment="1">
      <alignment horizontal="left" vertical="center"/>
    </xf>
    <xf numFmtId="0" fontId="0" fillId="26" borderId="95" xfId="0" applyNumberFormat="1" applyFont="1" applyFill="1" applyBorder="1" applyAlignment="1">
      <alignment horizontal="left" vertical="top" wrapText="1" readingOrder="1"/>
    </xf>
    <xf numFmtId="0" fontId="0" fillId="26" borderId="29" xfId="0" applyNumberFormat="1" applyFont="1" applyFill="1" applyBorder="1" applyAlignment="1">
      <alignment horizontal="left" vertical="top" wrapText="1" readingOrder="1"/>
    </xf>
    <xf numFmtId="0" fontId="0" fillId="26" borderId="29" xfId="0" applyNumberFormat="1" applyFont="1" applyFill="1" applyBorder="1" applyAlignment="1">
      <alignment horizontal="left" vertical="top" wrapText="1"/>
    </xf>
    <xf numFmtId="0" fontId="0" fillId="26" borderId="165" xfId="0" applyNumberFormat="1" applyFont="1" applyFill="1" applyBorder="1" applyAlignment="1">
      <alignment horizontal="left" vertical="top" wrapText="1"/>
    </xf>
    <xf numFmtId="0" fontId="0" fillId="27" borderId="48" xfId="0" applyFont="1" applyFill="1" applyBorder="1" applyAlignment="1">
      <alignment horizontal="center" vertical="center" wrapText="1"/>
    </xf>
    <xf numFmtId="0" fontId="18" fillId="27" borderId="71" xfId="0" applyFont="1" applyFill="1" applyBorder="1" applyAlignment="1">
      <alignment horizontal="center" vertical="center" wrapText="1"/>
    </xf>
    <xf numFmtId="0" fontId="0" fillId="27" borderId="113" xfId="0" applyFont="1" applyFill="1" applyBorder="1" applyAlignment="1">
      <alignment horizontal="center" vertical="center" wrapText="1"/>
    </xf>
    <xf numFmtId="0" fontId="0" fillId="27" borderId="80" xfId="0" applyFont="1" applyFill="1" applyBorder="1" applyAlignment="1">
      <alignment horizontal="center" vertical="center" wrapText="1"/>
    </xf>
    <xf numFmtId="0" fontId="0" fillId="27" borderId="71" xfId="0" applyFont="1" applyFill="1" applyBorder="1" applyAlignment="1">
      <alignment horizontal="center" vertical="center" wrapText="1"/>
    </xf>
    <xf numFmtId="0" fontId="0" fillId="25" borderId="99" xfId="0" applyNumberFormat="1" applyFont="1" applyFill="1" applyBorder="1" applyAlignment="1">
      <alignment vertical="top" wrapText="1"/>
    </xf>
    <xf numFmtId="0" fontId="7" fillId="25" borderId="97" xfId="0" applyNumberFormat="1" applyFont="1" applyFill="1" applyBorder="1" applyAlignment="1">
      <alignment horizontal="center" vertical="center" wrapText="1"/>
    </xf>
    <xf numFmtId="0" fontId="0" fillId="25" borderId="172" xfId="0" applyNumberFormat="1" applyFont="1" applyFill="1" applyBorder="1" applyAlignment="1">
      <alignment vertical="top" wrapText="1"/>
    </xf>
    <xf numFmtId="0" fontId="0" fillId="25" borderId="97" xfId="0" applyNumberFormat="1" applyFont="1" applyFill="1" applyBorder="1" applyAlignment="1">
      <alignment vertical="top" wrapText="1"/>
    </xf>
    <xf numFmtId="0" fontId="7" fillId="25" borderId="173" xfId="0" applyNumberFormat="1" applyFont="1" applyFill="1" applyBorder="1" applyAlignment="1">
      <alignment horizontal="center" vertical="center" wrapText="1"/>
    </xf>
    <xf numFmtId="0" fontId="0" fillId="25" borderId="173" xfId="0" applyFont="1" applyFill="1" applyBorder="1" applyAlignment="1">
      <alignment vertical="top" wrapText="1"/>
    </xf>
    <xf numFmtId="0" fontId="7" fillId="25" borderId="173" xfId="0" applyFont="1" applyFill="1" applyBorder="1" applyAlignment="1">
      <alignment horizontal="center" vertical="center" wrapText="1"/>
    </xf>
    <xf numFmtId="0" fontId="49" fillId="0" borderId="80" xfId="0" applyNumberFormat="1" applyFont="1" applyFill="1" applyBorder="1" applyAlignment="1">
      <alignment vertical="top" wrapText="1"/>
    </xf>
    <xf numFmtId="0" fontId="0" fillId="0" borderId="61" xfId="2" applyNumberFormat="1" applyFont="1" applyFill="1" applyBorder="1" applyAlignment="1">
      <alignment horizontal="center" vertical="top"/>
    </xf>
    <xf numFmtId="0" fontId="66" fillId="0" borderId="80" xfId="1" applyFont="1" applyFill="1" applyBorder="1" applyAlignment="1">
      <alignment horizontal="left" vertical="top" wrapText="1"/>
    </xf>
    <xf numFmtId="0" fontId="8" fillId="12" borderId="41" xfId="0" applyNumberFormat="1" applyFont="1" applyFill="1" applyBorder="1" applyAlignment="1">
      <alignment horizontal="center" vertical="top" wrapText="1"/>
    </xf>
    <xf numFmtId="0" fontId="0" fillId="12" borderId="41" xfId="0" applyNumberFormat="1" applyFont="1" applyFill="1" applyBorder="1" applyAlignment="1">
      <alignment vertical="top" wrapText="1"/>
    </xf>
    <xf numFmtId="0" fontId="0" fillId="12" borderId="41" xfId="0" applyNumberFormat="1" applyFont="1" applyFill="1" applyBorder="1" applyAlignment="1">
      <alignment horizontal="left" vertical="top" wrapText="1"/>
    </xf>
    <xf numFmtId="0" fontId="0" fillId="13" borderId="80" xfId="0" applyNumberFormat="1" applyFont="1" applyFill="1" applyBorder="1" applyAlignment="1">
      <alignment horizontal="center" vertical="top" wrapText="1"/>
    </xf>
    <xf numFmtId="0" fontId="8" fillId="25" borderId="80" xfId="0" applyNumberFormat="1" applyFont="1" applyFill="1" applyBorder="1" applyAlignment="1">
      <alignment horizontal="center" vertical="top" wrapText="1"/>
    </xf>
    <xf numFmtId="0" fontId="7" fillId="25" borderId="80" xfId="0" applyNumberFormat="1" applyFont="1" applyFill="1" applyBorder="1" applyAlignment="1">
      <alignment horizontal="center" vertical="top" wrapText="1"/>
    </xf>
    <xf numFmtId="0" fontId="8" fillId="12" borderId="97" xfId="0" applyNumberFormat="1" applyFont="1" applyFill="1" applyBorder="1" applyAlignment="1">
      <alignment horizontal="center" vertical="center" wrapText="1"/>
    </xf>
    <xf numFmtId="0" fontId="8" fillId="12" borderId="41" xfId="0" applyNumberFormat="1" applyFont="1" applyFill="1" applyBorder="1" applyAlignment="1">
      <alignment horizontal="center" vertical="center" wrapText="1"/>
    </xf>
    <xf numFmtId="0" fontId="8" fillId="6" borderId="80" xfId="0" applyNumberFormat="1" applyFont="1" applyFill="1" applyBorder="1" applyAlignment="1">
      <alignment horizontal="center" vertical="top" wrapText="1"/>
    </xf>
    <xf numFmtId="49" fontId="7" fillId="3" borderId="41" xfId="0" applyNumberFormat="1" applyFont="1" applyFill="1" applyBorder="1" applyAlignment="1">
      <alignment horizontal="center" vertical="center" wrapText="1"/>
    </xf>
    <xf numFmtId="0" fontId="70" fillId="16" borderId="87" xfId="0" applyFont="1" applyFill="1" applyBorder="1" applyAlignment="1">
      <alignment horizontal="center" vertical="center" wrapText="1"/>
    </xf>
    <xf numFmtId="0" fontId="7" fillId="25" borderId="174" xfId="0" applyNumberFormat="1" applyFont="1" applyFill="1" applyBorder="1" applyAlignment="1">
      <alignment horizontal="center" vertical="top" wrapText="1"/>
    </xf>
    <xf numFmtId="0" fontId="8" fillId="13" borderId="113" xfId="0" applyNumberFormat="1" applyFont="1" applyFill="1" applyBorder="1" applyAlignment="1">
      <alignment horizontal="center" vertical="top" wrapText="1"/>
    </xf>
    <xf numFmtId="0" fontId="7" fillId="25" borderId="138" xfId="0" applyNumberFormat="1" applyFont="1" applyFill="1" applyBorder="1" applyAlignment="1">
      <alignment horizontal="center" vertical="top" wrapText="1"/>
    </xf>
    <xf numFmtId="0" fontId="8" fillId="6" borderId="175" xfId="0" applyNumberFormat="1" applyFont="1" applyFill="1" applyBorder="1" applyAlignment="1">
      <alignment horizontal="center" vertical="top" wrapText="1"/>
    </xf>
    <xf numFmtId="0" fontId="0" fillId="0" borderId="80" xfId="0" applyNumberFormat="1" applyFont="1" applyFill="1" applyBorder="1" applyAlignment="1">
      <alignment horizontal="left" vertical="top" wrapText="1"/>
    </xf>
    <xf numFmtId="0" fontId="7" fillId="13" borderId="87" xfId="0" applyNumberFormat="1" applyFont="1" applyFill="1" applyBorder="1" applyAlignment="1">
      <alignment horizontal="center" vertical="top" wrapText="1"/>
    </xf>
    <xf numFmtId="0" fontId="7" fillId="13" borderId="113" xfId="0" applyNumberFormat="1" applyFont="1" applyFill="1" applyBorder="1" applyAlignment="1">
      <alignment horizontal="center" vertical="top" wrapText="1"/>
    </xf>
    <xf numFmtId="0" fontId="69" fillId="15" borderId="143" xfId="0" applyFont="1" applyFill="1" applyBorder="1" applyAlignment="1">
      <alignment vertical="center" wrapText="1"/>
    </xf>
    <xf numFmtId="49" fontId="17" fillId="25" borderId="41" xfId="2" applyNumberFormat="1" applyFont="1" applyFill="1" applyBorder="1" applyAlignment="1">
      <alignment vertical="center"/>
    </xf>
    <xf numFmtId="49" fontId="17" fillId="25" borderId="41" xfId="0" applyNumberFormat="1" applyFont="1" applyFill="1" applyBorder="1" applyAlignment="1">
      <alignment vertical="center" wrapText="1"/>
    </xf>
    <xf numFmtId="49" fontId="17" fillId="25" borderId="41" xfId="2" applyNumberFormat="1" applyFont="1" applyFill="1" applyBorder="1" applyAlignment="1">
      <alignment vertical="center" wrapText="1"/>
    </xf>
    <xf numFmtId="0" fontId="3" fillId="11" borderId="80" xfId="1" applyFont="1" applyFill="1" applyBorder="1" applyAlignment="1">
      <alignment horizontal="left" vertical="center" wrapText="1"/>
    </xf>
    <xf numFmtId="0" fontId="69" fillId="0" borderId="80" xfId="0" applyFont="1" applyFill="1" applyBorder="1" applyAlignment="1">
      <alignment vertical="center" wrapText="1"/>
    </xf>
    <xf numFmtId="0" fontId="18" fillId="0" borderId="80" xfId="0" applyNumberFormat="1" applyFont="1" applyFill="1" applyBorder="1" applyAlignment="1">
      <alignment vertical="top" wrapText="1"/>
    </xf>
    <xf numFmtId="0" fontId="27" fillId="24" borderId="80" xfId="0" applyNumberFormat="1" applyFont="1" applyFill="1" applyBorder="1" applyAlignment="1">
      <alignment horizontal="center" vertical="top" wrapText="1" readingOrder="1"/>
    </xf>
    <xf numFmtId="0" fontId="27" fillId="24" borderId="80" xfId="0" applyNumberFormat="1" applyFont="1" applyFill="1" applyBorder="1" applyAlignment="1">
      <alignment vertical="top" wrapText="1"/>
    </xf>
    <xf numFmtId="0" fontId="27" fillId="0" borderId="9" xfId="0" applyNumberFormat="1" applyFont="1" applyFill="1" applyBorder="1" applyAlignment="1">
      <alignment vertical="top" wrapText="1"/>
    </xf>
    <xf numFmtId="0" fontId="27" fillId="0" borderId="13" xfId="0" applyNumberFormat="1" applyFont="1" applyFill="1" applyBorder="1" applyAlignment="1">
      <alignment vertical="top" wrapText="1"/>
    </xf>
    <xf numFmtId="0" fontId="0" fillId="0" borderId="178" xfId="0" applyNumberFormat="1" applyFont="1" applyFill="1" applyBorder="1" applyAlignment="1">
      <alignment vertical="top" wrapText="1"/>
    </xf>
    <xf numFmtId="0" fontId="0" fillId="0" borderId="177" xfId="0" applyNumberFormat="1" applyFont="1" applyFill="1" applyBorder="1" applyAlignment="1">
      <alignment vertical="top" wrapText="1"/>
    </xf>
    <xf numFmtId="0" fontId="0" fillId="0" borderId="140" xfId="0" applyNumberFormat="1" applyFont="1" applyFill="1" applyBorder="1" applyAlignment="1">
      <alignment vertical="top" wrapText="1"/>
    </xf>
    <xf numFmtId="0" fontId="0" fillId="0" borderId="83" xfId="0" applyNumberFormat="1" applyFont="1" applyFill="1" applyBorder="1" applyAlignment="1">
      <alignment vertical="top" wrapText="1"/>
    </xf>
    <xf numFmtId="0" fontId="0" fillId="0" borderId="34" xfId="0" applyNumberFormat="1" applyFont="1" applyFill="1" applyBorder="1" applyAlignment="1">
      <alignment vertical="top" wrapText="1"/>
    </xf>
    <xf numFmtId="0" fontId="0" fillId="0" borderId="84" xfId="0" applyNumberFormat="1" applyFont="1" applyFill="1" applyBorder="1" applyAlignment="1">
      <alignment vertical="top" wrapText="1"/>
    </xf>
    <xf numFmtId="0" fontId="0" fillId="0" borderId="59" xfId="0" applyNumberFormat="1" applyFont="1" applyFill="1" applyBorder="1" applyAlignment="1">
      <alignment vertical="top" wrapText="1"/>
    </xf>
    <xf numFmtId="49" fontId="58" fillId="0" borderId="13" xfId="0" applyNumberFormat="1" applyFont="1" applyFill="1" applyBorder="1" applyAlignment="1">
      <alignment horizontal="left" vertical="top" wrapText="1" readingOrder="1"/>
    </xf>
    <xf numFmtId="49" fontId="58" fillId="0" borderId="35" xfId="0" applyNumberFormat="1" applyFont="1" applyFill="1" applyBorder="1" applyAlignment="1">
      <alignment horizontal="left" vertical="top" wrapText="1" readingOrder="1"/>
    </xf>
    <xf numFmtId="49" fontId="58" fillId="0" borderId="35" xfId="0" applyNumberFormat="1" applyFont="1" applyFill="1" applyBorder="1" applyAlignment="1">
      <alignment vertical="top" wrapText="1"/>
    </xf>
    <xf numFmtId="49" fontId="0" fillId="0" borderId="61" xfId="2" applyNumberFormat="1" applyFont="1" applyFill="1" applyBorder="1" applyAlignment="1">
      <alignment vertical="top"/>
    </xf>
    <xf numFmtId="0" fontId="0" fillId="0" borderId="61" xfId="2" applyNumberFormat="1" applyFont="1" applyFill="1" applyBorder="1" applyAlignment="1">
      <alignment horizontal="center" vertical="center"/>
    </xf>
    <xf numFmtId="49" fontId="0" fillId="0" borderId="61" xfId="0" applyNumberFormat="1" applyFont="1" applyFill="1" applyBorder="1" applyAlignment="1">
      <alignment vertical="top"/>
    </xf>
    <xf numFmtId="0" fontId="0" fillId="0" borderId="61" xfId="0" applyNumberFormat="1" applyFont="1" applyFill="1" applyBorder="1" applyAlignment="1">
      <alignment horizontal="center" vertical="top"/>
    </xf>
    <xf numFmtId="0" fontId="0" fillId="0" borderId="80" xfId="0" applyFont="1" applyBorder="1" applyAlignment="1">
      <alignment vertical="top" wrapText="1"/>
    </xf>
    <xf numFmtId="0" fontId="0" fillId="0" borderId="0" xfId="0" applyFont="1" applyAlignment="1">
      <alignment vertical="top"/>
    </xf>
    <xf numFmtId="0" fontId="0" fillId="0" borderId="41" xfId="0" applyFont="1" applyFill="1" applyBorder="1" applyAlignment="1">
      <alignment vertical="top" wrapText="1"/>
    </xf>
    <xf numFmtId="0" fontId="0" fillId="0" borderId="41" xfId="0" applyFont="1" applyFill="1" applyBorder="1" applyAlignment="1">
      <alignment horizontal="center" vertical="top" wrapText="1"/>
    </xf>
    <xf numFmtId="0" fontId="0" fillId="0" borderId="180" xfId="0" applyFont="1" applyFill="1" applyBorder="1" applyAlignment="1">
      <alignment vertical="top" wrapText="1"/>
    </xf>
    <xf numFmtId="0" fontId="0" fillId="0" borderId="181" xfId="0" applyFont="1" applyFill="1" applyBorder="1" applyAlignment="1">
      <alignment vertical="top" wrapText="1"/>
    </xf>
    <xf numFmtId="0" fontId="0" fillId="0" borderId="136" xfId="0" applyFont="1" applyBorder="1" applyAlignment="1">
      <alignment vertical="top" wrapText="1"/>
    </xf>
    <xf numFmtId="0" fontId="0" fillId="0" borderId="137" xfId="0" applyFont="1" applyBorder="1" applyAlignment="1">
      <alignment vertical="top" wrapText="1"/>
    </xf>
    <xf numFmtId="0" fontId="0" fillId="0" borderId="124" xfId="0" applyFont="1" applyBorder="1" applyAlignment="1">
      <alignment vertical="top" wrapText="1"/>
    </xf>
    <xf numFmtId="0" fontId="0" fillId="0" borderId="134" xfId="0" applyFont="1" applyBorder="1" applyAlignment="1">
      <alignment vertical="top" wrapText="1"/>
    </xf>
    <xf numFmtId="0" fontId="0" fillId="0" borderId="135" xfId="0" applyFont="1" applyBorder="1" applyAlignment="1">
      <alignment vertical="top" wrapText="1"/>
    </xf>
    <xf numFmtId="0" fontId="7" fillId="0" borderId="41" xfId="0" applyNumberFormat="1" applyFont="1" applyFill="1" applyBorder="1" applyAlignment="1">
      <alignment horizontal="center" vertical="top" wrapText="1"/>
    </xf>
    <xf numFmtId="0" fontId="0" fillId="0" borderId="182" xfId="0" applyFont="1" applyFill="1" applyBorder="1" applyAlignment="1">
      <alignment vertical="top" wrapText="1"/>
    </xf>
    <xf numFmtId="0" fontId="0" fillId="0" borderId="183" xfId="0" applyFont="1" applyBorder="1" applyAlignment="1">
      <alignment vertical="top" wrapText="1"/>
    </xf>
    <xf numFmtId="0" fontId="0" fillId="0" borderId="91" xfId="0" applyFont="1" applyBorder="1" applyAlignment="1">
      <alignment vertical="top" wrapText="1"/>
    </xf>
    <xf numFmtId="0" fontId="0" fillId="0" borderId="155" xfId="0" applyFont="1" applyBorder="1" applyAlignment="1">
      <alignment vertical="top" wrapText="1"/>
    </xf>
    <xf numFmtId="0" fontId="8" fillId="28" borderId="179" xfId="0" applyNumberFormat="1" applyFont="1" applyFill="1" applyBorder="1" applyAlignment="1">
      <alignment horizontal="center" vertical="top" wrapText="1"/>
    </xf>
    <xf numFmtId="0" fontId="8" fillId="28" borderId="180" xfId="0" applyNumberFormat="1" applyFont="1" applyFill="1" applyBorder="1" applyAlignment="1">
      <alignment horizontal="center" vertical="top" wrapText="1"/>
    </xf>
    <xf numFmtId="0" fontId="8" fillId="28" borderId="181" xfId="0" applyNumberFormat="1" applyFont="1" applyFill="1" applyBorder="1" applyAlignment="1">
      <alignment horizontal="center" vertical="top" wrapText="1"/>
    </xf>
    <xf numFmtId="0" fontId="0" fillId="29" borderId="181" xfId="0" applyFont="1" applyFill="1" applyBorder="1" applyAlignment="1">
      <alignment vertical="top" wrapText="1"/>
    </xf>
    <xf numFmtId="0" fontId="0" fillId="29" borderId="137" xfId="0" applyFont="1" applyFill="1" applyBorder="1" applyAlignment="1">
      <alignment vertical="top" wrapText="1"/>
    </xf>
    <xf numFmtId="0" fontId="0" fillId="29" borderId="124" xfId="0" applyFont="1" applyFill="1" applyBorder="1" applyAlignment="1">
      <alignment vertical="top" wrapText="1"/>
    </xf>
    <xf numFmtId="0" fontId="0" fillId="29" borderId="135" xfId="0" applyFont="1" applyFill="1" applyBorder="1" applyAlignment="1">
      <alignment vertical="top" wrapText="1"/>
    </xf>
    <xf numFmtId="0" fontId="0" fillId="30" borderId="179" xfId="0" applyFont="1" applyFill="1" applyBorder="1" applyAlignment="1">
      <alignment horizontal="center" vertical="center" textRotation="90" wrapText="1"/>
    </xf>
    <xf numFmtId="0" fontId="47" fillId="2" borderId="41" xfId="0" applyFont="1" applyFill="1" applyBorder="1" applyAlignment="1">
      <alignment vertical="top" wrapText="1"/>
    </xf>
    <xf numFmtId="49" fontId="50" fillId="0" borderId="13" xfId="0" applyNumberFormat="1" applyFont="1" applyFill="1" applyBorder="1" applyAlignment="1">
      <alignment vertical="top" wrapText="1"/>
    </xf>
    <xf numFmtId="0" fontId="2" fillId="11" borderId="80" xfId="1" applyFont="1" applyFill="1" applyBorder="1" applyAlignment="1">
      <alignment horizontal="left" vertical="center" wrapText="1"/>
    </xf>
    <xf numFmtId="0" fontId="8" fillId="0" borderId="61" xfId="2" applyNumberFormat="1" applyFont="1" applyFill="1" applyBorder="1" applyAlignment="1">
      <alignment horizontal="center" vertical="center" wrapText="1"/>
    </xf>
    <xf numFmtId="0" fontId="27" fillId="12" borderId="41" xfId="0" applyNumberFormat="1" applyFont="1" applyFill="1" applyBorder="1" applyAlignment="1">
      <alignment vertical="top" wrapText="1"/>
    </xf>
    <xf numFmtId="0" fontId="27" fillId="24" borderId="80" xfId="0" applyNumberFormat="1" applyFont="1" applyFill="1" applyBorder="1" applyAlignment="1">
      <alignment horizontal="center" vertical="center" wrapText="1"/>
    </xf>
    <xf numFmtId="0" fontId="27" fillId="24" borderId="90" xfId="0" applyNumberFormat="1" applyFont="1" applyFill="1" applyBorder="1" applyAlignment="1">
      <alignment horizontal="center" vertical="center" wrapText="1"/>
    </xf>
    <xf numFmtId="0" fontId="0" fillId="2" borderId="80" xfId="0" applyNumberFormat="1" applyFont="1" applyFill="1" applyBorder="1" applyAlignment="1">
      <alignment horizontal="center" wrapText="1"/>
    </xf>
    <xf numFmtId="0" fontId="0" fillId="2" borderId="80" xfId="0" applyNumberFormat="1" applyFont="1" applyFill="1" applyBorder="1" applyAlignment="1">
      <alignment horizontal="center"/>
    </xf>
    <xf numFmtId="0" fontId="0" fillId="2" borderId="80" xfId="0" applyFont="1" applyFill="1" applyBorder="1" applyAlignment="1">
      <alignment horizontal="center"/>
    </xf>
    <xf numFmtId="0" fontId="0" fillId="0" borderId="80" xfId="2" applyNumberFormat="1" applyFont="1" applyBorder="1" applyAlignment="1">
      <alignment horizontal="center" vertical="top" wrapText="1"/>
    </xf>
    <xf numFmtId="49" fontId="0" fillId="2" borderId="80" xfId="0" applyNumberFormat="1" applyFont="1" applyFill="1" applyBorder="1" applyAlignment="1">
      <alignment horizontal="left" vertical="center"/>
    </xf>
    <xf numFmtId="0" fontId="0" fillId="2" borderId="80" xfId="0" applyFont="1" applyFill="1" applyBorder="1" applyAlignment="1">
      <alignment horizontal="left" vertical="center"/>
    </xf>
    <xf numFmtId="0" fontId="0" fillId="0" borderId="80" xfId="2" applyNumberFormat="1" applyFont="1" applyBorder="1" applyAlignment="1">
      <alignment horizontal="left" vertical="top" wrapText="1"/>
    </xf>
    <xf numFmtId="0" fontId="82" fillId="0" borderId="80" xfId="0" applyFont="1" applyBorder="1" applyAlignment="1">
      <alignment horizontal="left" vertical="top" wrapText="1"/>
    </xf>
    <xf numFmtId="0" fontId="0" fillId="2" borderId="80" xfId="0" applyFont="1" applyFill="1" applyBorder="1" applyAlignment="1">
      <alignment horizontal="left"/>
    </xf>
    <xf numFmtId="49" fontId="7" fillId="3" borderId="5" xfId="0" applyNumberFormat="1" applyFont="1" applyFill="1" applyBorder="1" applyAlignment="1">
      <alignment horizontal="center" vertical="center" wrapText="1"/>
    </xf>
    <xf numFmtId="49" fontId="7" fillId="3" borderId="41" xfId="0" applyNumberFormat="1" applyFont="1" applyFill="1" applyBorder="1" applyAlignment="1">
      <alignment horizontal="center" vertical="center" wrapText="1"/>
    </xf>
    <xf numFmtId="49" fontId="7" fillId="3" borderId="52" xfId="0" applyNumberFormat="1" applyFont="1" applyFill="1" applyBorder="1" applyAlignment="1">
      <alignment horizontal="center" vertical="center" wrapText="1"/>
    </xf>
    <xf numFmtId="0" fontId="0" fillId="2" borderId="4" xfId="0" applyFont="1" applyFill="1" applyBorder="1" applyAlignment="1">
      <alignment vertical="top" wrapText="1"/>
    </xf>
    <xf numFmtId="49" fontId="7" fillId="13" borderId="169" xfId="0" applyNumberFormat="1" applyFont="1" applyFill="1" applyBorder="1" applyAlignment="1">
      <alignment horizontal="center" vertical="center" wrapText="1"/>
    </xf>
    <xf numFmtId="49" fontId="7" fillId="13" borderId="170" xfId="0" applyNumberFormat="1" applyFont="1" applyFill="1" applyBorder="1" applyAlignment="1">
      <alignment horizontal="center" vertical="center" wrapText="1"/>
    </xf>
    <xf numFmtId="49" fontId="7" fillId="13" borderId="88" xfId="0" applyNumberFormat="1" applyFont="1" applyFill="1" applyBorder="1" applyAlignment="1">
      <alignment horizontal="center" vertical="center" wrapText="1"/>
    </xf>
    <xf numFmtId="49" fontId="7" fillId="13" borderId="89" xfId="0" applyNumberFormat="1" applyFont="1" applyFill="1" applyBorder="1" applyAlignment="1">
      <alignment horizontal="center" vertical="center" wrapText="1"/>
    </xf>
    <xf numFmtId="49" fontId="7" fillId="13" borderId="90" xfId="0" applyNumberFormat="1" applyFont="1" applyFill="1" applyBorder="1" applyAlignment="1">
      <alignment horizontal="center" vertical="center" wrapText="1"/>
    </xf>
    <xf numFmtId="49" fontId="7" fillId="13" borderId="91" xfId="0" applyNumberFormat="1" applyFont="1" applyFill="1" applyBorder="1" applyAlignment="1">
      <alignment horizontal="center" vertical="center" wrapText="1"/>
    </xf>
    <xf numFmtId="49" fontId="7" fillId="3" borderId="20" xfId="0" applyNumberFormat="1" applyFont="1" applyFill="1" applyBorder="1" applyAlignment="1">
      <alignment horizontal="center" vertical="center" wrapText="1"/>
    </xf>
    <xf numFmtId="49" fontId="7" fillId="3" borderId="70" xfId="0" applyNumberFormat="1" applyFont="1" applyFill="1" applyBorder="1" applyAlignment="1">
      <alignment horizontal="center" vertical="center" wrapText="1"/>
    </xf>
    <xf numFmtId="0" fontId="0" fillId="2" borderId="21" xfId="0" applyFont="1" applyFill="1" applyBorder="1" applyAlignment="1">
      <alignment vertical="top" wrapText="1"/>
    </xf>
    <xf numFmtId="0" fontId="0" fillId="2" borderId="22" xfId="0" applyFont="1" applyFill="1" applyBorder="1" applyAlignment="1">
      <alignment vertical="top" wrapText="1"/>
    </xf>
    <xf numFmtId="0" fontId="0" fillId="2" borderId="20" xfId="0" applyFont="1" applyFill="1" applyBorder="1" applyAlignment="1">
      <alignment vertical="top" wrapText="1"/>
    </xf>
    <xf numFmtId="49" fontId="7" fillId="3" borderId="151" xfId="0" applyNumberFormat="1" applyFont="1" applyFill="1" applyBorder="1" applyAlignment="1">
      <alignment horizontal="center" vertical="center" wrapText="1"/>
    </xf>
    <xf numFmtId="49" fontId="7" fillId="3" borderId="98" xfId="0" applyNumberFormat="1" applyFont="1" applyFill="1" applyBorder="1" applyAlignment="1">
      <alignment horizontal="center" vertical="center" wrapText="1"/>
    </xf>
    <xf numFmtId="49" fontId="7" fillId="3" borderId="152" xfId="0" applyNumberFormat="1" applyFont="1" applyFill="1" applyBorder="1" applyAlignment="1">
      <alignment horizontal="center" vertical="center" wrapText="1"/>
    </xf>
    <xf numFmtId="0" fontId="70" fillId="0" borderId="148" xfId="0" applyFont="1" applyBorder="1" applyAlignment="1">
      <alignment horizontal="left" vertical="center" wrapText="1"/>
    </xf>
    <xf numFmtId="0" fontId="70" fillId="0" borderId="149" xfId="0" applyFont="1" applyBorder="1" applyAlignment="1">
      <alignment horizontal="left" vertical="center" wrapText="1"/>
    </xf>
    <xf numFmtId="0" fontId="70" fillId="0" borderId="141" xfId="0" applyFont="1" applyBorder="1" applyAlignment="1">
      <alignment horizontal="center" vertical="center" wrapText="1"/>
    </xf>
    <xf numFmtId="0" fontId="70" fillId="0" borderId="146" xfId="0" applyFont="1" applyBorder="1" applyAlignment="1">
      <alignment horizontal="center" vertical="center" wrapText="1"/>
    </xf>
    <xf numFmtId="0" fontId="70" fillId="0" borderId="142" xfId="0" applyFont="1" applyBorder="1" applyAlignment="1">
      <alignment horizontal="center" vertical="center" wrapText="1"/>
    </xf>
    <xf numFmtId="0" fontId="7" fillId="12" borderId="153" xfId="0" applyNumberFormat="1" applyFont="1" applyFill="1" applyBorder="1" applyAlignment="1">
      <alignment horizontal="center" vertical="top" wrapText="1"/>
    </xf>
    <xf numFmtId="0" fontId="7" fillId="12" borderId="154" xfId="0" applyNumberFormat="1" applyFont="1" applyFill="1" applyBorder="1" applyAlignment="1">
      <alignment horizontal="center" vertical="top" wrapText="1"/>
    </xf>
    <xf numFmtId="0" fontId="7" fillId="12" borderId="155" xfId="0" applyNumberFormat="1" applyFont="1" applyFill="1" applyBorder="1" applyAlignment="1">
      <alignment horizontal="center" vertical="top" wrapText="1"/>
    </xf>
    <xf numFmtId="0" fontId="75" fillId="0" borderId="41" xfId="0" applyFont="1" applyBorder="1" applyAlignment="1">
      <alignment horizontal="left" vertical="center" wrapText="1"/>
    </xf>
    <xf numFmtId="0" fontId="75" fillId="0" borderId="129" xfId="0" applyFont="1" applyBorder="1" applyAlignment="1">
      <alignment horizontal="left" vertical="center" wrapText="1"/>
    </xf>
    <xf numFmtId="0" fontId="0" fillId="0" borderId="41" xfId="0" applyFont="1" applyBorder="1" applyAlignment="1">
      <alignment horizontal="center" vertical="top" wrapText="1"/>
    </xf>
    <xf numFmtId="0" fontId="0" fillId="0" borderId="129" xfId="0" applyFont="1" applyBorder="1" applyAlignment="1">
      <alignment horizontal="center" vertical="top" wrapText="1"/>
    </xf>
    <xf numFmtId="0" fontId="72" fillId="0" borderId="147" xfId="0" applyFont="1" applyBorder="1" applyAlignment="1">
      <alignment horizontal="left" vertical="center" wrapText="1"/>
    </xf>
    <xf numFmtId="0" fontId="72" fillId="0" borderId="145" xfId="0" applyFont="1" applyBorder="1" applyAlignment="1">
      <alignment horizontal="left" vertical="center" wrapText="1"/>
    </xf>
    <xf numFmtId="0" fontId="73" fillId="13" borderId="150" xfId="0" applyFont="1" applyFill="1" applyBorder="1" applyAlignment="1">
      <alignment horizontal="center" vertical="center"/>
    </xf>
    <xf numFmtId="0" fontId="73" fillId="13" borderId="136" xfId="0" applyFont="1" applyFill="1" applyBorder="1" applyAlignment="1">
      <alignment horizontal="center" vertical="center"/>
    </xf>
    <xf numFmtId="0" fontId="73" fillId="13" borderId="137" xfId="0" applyFont="1" applyFill="1" applyBorder="1" applyAlignment="1">
      <alignment horizontal="center" vertical="center"/>
    </xf>
    <xf numFmtId="0" fontId="72" fillId="13" borderId="90" xfId="0" applyFont="1" applyFill="1" applyBorder="1" applyAlignment="1">
      <alignment horizontal="center" vertical="center" wrapText="1"/>
    </xf>
    <xf numFmtId="0" fontId="72" fillId="13" borderId="99" xfId="0" applyFont="1" applyFill="1" applyBorder="1" applyAlignment="1">
      <alignment horizontal="center" vertical="center" wrapText="1"/>
    </xf>
    <xf numFmtId="0" fontId="72" fillId="13" borderId="91" xfId="0" applyFont="1" applyFill="1" applyBorder="1" applyAlignment="1">
      <alignment horizontal="center" vertical="center" wrapText="1"/>
    </xf>
    <xf numFmtId="0" fontId="68" fillId="0" borderId="41" xfId="0" applyFont="1" applyBorder="1" applyAlignment="1">
      <alignment horizontal="left" vertical="center" wrapText="1"/>
    </xf>
    <xf numFmtId="0" fontId="68" fillId="0" borderId="129" xfId="0" applyFont="1" applyBorder="1" applyAlignment="1">
      <alignment horizontal="left" vertical="center" wrapText="1"/>
    </xf>
    <xf numFmtId="0" fontId="74" fillId="0" borderId="41" xfId="0" applyFont="1" applyBorder="1" applyAlignment="1">
      <alignment horizontal="left" vertical="center" wrapText="1"/>
    </xf>
    <xf numFmtId="0" fontId="74" fillId="0" borderId="129" xfId="0" applyFont="1" applyBorder="1" applyAlignment="1">
      <alignment horizontal="left" vertical="center" wrapText="1"/>
    </xf>
    <xf numFmtId="0" fontId="7" fillId="12" borderId="41" xfId="0" applyNumberFormat="1" applyFont="1" applyFill="1" applyBorder="1" applyAlignment="1">
      <alignment horizontal="center" vertical="top" wrapText="1"/>
    </xf>
    <xf numFmtId="0" fontId="0" fillId="24" borderId="113" xfId="0" applyNumberFormat="1" applyFont="1" applyFill="1" applyBorder="1" applyAlignment="1">
      <alignment horizontal="center" vertical="top" wrapText="1" readingOrder="1"/>
    </xf>
    <xf numFmtId="0" fontId="0" fillId="24" borderId="114" xfId="0" applyNumberFormat="1" applyFont="1" applyFill="1" applyBorder="1" applyAlignment="1">
      <alignment horizontal="center" vertical="top" wrapText="1" readingOrder="1"/>
    </xf>
    <xf numFmtId="0" fontId="0" fillId="24" borderId="115" xfId="0" applyNumberFormat="1" applyFont="1" applyFill="1" applyBorder="1" applyAlignment="1">
      <alignment horizontal="center" vertical="top" wrapText="1" readingOrder="1"/>
    </xf>
    <xf numFmtId="0" fontId="8" fillId="12" borderId="103" xfId="0" applyNumberFormat="1" applyFont="1" applyFill="1" applyBorder="1" applyAlignment="1">
      <alignment horizontal="center" vertical="top" wrapText="1"/>
    </xf>
    <xf numFmtId="0" fontId="8" fillId="12" borderId="98" xfId="0" applyNumberFormat="1" applyFont="1" applyFill="1" applyBorder="1" applyAlignment="1">
      <alignment horizontal="center" vertical="top" wrapText="1"/>
    </xf>
    <xf numFmtId="0" fontId="8" fillId="12" borderId="104" xfId="0" applyNumberFormat="1" applyFont="1" applyFill="1" applyBorder="1" applyAlignment="1">
      <alignment horizontal="center" vertical="top" wrapText="1"/>
    </xf>
    <xf numFmtId="0" fontId="0" fillId="24" borderId="113" xfId="0" applyNumberFormat="1" applyFont="1" applyFill="1" applyBorder="1" applyAlignment="1">
      <alignment horizontal="center" vertical="top" wrapText="1"/>
    </xf>
    <xf numFmtId="0" fontId="0" fillId="24" borderId="114" xfId="0" applyNumberFormat="1" applyFont="1" applyFill="1" applyBorder="1" applyAlignment="1">
      <alignment horizontal="center" vertical="top" wrapText="1"/>
    </xf>
    <xf numFmtId="0" fontId="8" fillId="12" borderId="97" xfId="0" applyNumberFormat="1" applyFont="1" applyFill="1" applyBorder="1" applyAlignment="1">
      <alignment horizontal="center" vertical="center" wrapText="1"/>
    </xf>
    <xf numFmtId="0" fontId="33" fillId="25" borderId="41" xfId="0" applyNumberFormat="1" applyFont="1" applyFill="1" applyBorder="1" applyAlignment="1">
      <alignment horizontal="center" vertical="center"/>
    </xf>
    <xf numFmtId="0" fontId="33" fillId="25" borderId="80" xfId="0" applyNumberFormat="1" applyFont="1" applyFill="1" applyBorder="1" applyAlignment="1">
      <alignment horizontal="center" vertical="center" wrapText="1"/>
    </xf>
    <xf numFmtId="0" fontId="8" fillId="12" borderId="41" xfId="0" applyNumberFormat="1" applyFont="1" applyFill="1" applyBorder="1" applyAlignment="1">
      <alignment horizontal="center" vertical="center" wrapText="1"/>
    </xf>
    <xf numFmtId="0" fontId="8" fillId="25" borderId="90" xfId="0" applyNumberFormat="1" applyFont="1" applyFill="1" applyBorder="1" applyAlignment="1">
      <alignment horizontal="center" vertical="center" wrapText="1"/>
    </xf>
    <xf numFmtId="0" fontId="8" fillId="25" borderId="99" xfId="0" applyNumberFormat="1" applyFont="1" applyFill="1" applyBorder="1" applyAlignment="1">
      <alignment horizontal="center" vertical="center" wrapText="1"/>
    </xf>
    <xf numFmtId="0" fontId="8" fillId="25" borderId="91" xfId="0" applyNumberFormat="1" applyFont="1" applyFill="1" applyBorder="1" applyAlignment="1">
      <alignment horizontal="center" vertical="center" wrapText="1"/>
    </xf>
    <xf numFmtId="0" fontId="0" fillId="25" borderId="90" xfId="0" applyNumberFormat="1" applyFont="1" applyFill="1" applyBorder="1" applyAlignment="1">
      <alignment horizontal="center" vertical="top" wrapText="1"/>
    </xf>
    <xf numFmtId="0" fontId="0" fillId="25" borderId="99" xfId="0" applyNumberFormat="1" applyFont="1" applyFill="1" applyBorder="1" applyAlignment="1">
      <alignment horizontal="center" vertical="top" wrapText="1"/>
    </xf>
    <xf numFmtId="0" fontId="0" fillId="25" borderId="91" xfId="0" applyNumberFormat="1" applyFont="1" applyFill="1" applyBorder="1" applyAlignment="1">
      <alignment horizontal="center" vertical="top" wrapText="1"/>
    </xf>
    <xf numFmtId="0" fontId="8" fillId="25" borderId="90" xfId="0" applyNumberFormat="1" applyFont="1" applyFill="1" applyBorder="1" applyAlignment="1">
      <alignment horizontal="center" vertical="center"/>
    </xf>
    <xf numFmtId="0" fontId="8" fillId="25" borderId="99" xfId="0" applyNumberFormat="1" applyFont="1" applyFill="1" applyBorder="1" applyAlignment="1">
      <alignment horizontal="center" vertical="center"/>
    </xf>
    <xf numFmtId="0" fontId="8" fillId="25" borderId="91" xfId="0" applyNumberFormat="1" applyFont="1" applyFill="1" applyBorder="1" applyAlignment="1">
      <alignment horizontal="center" vertical="center"/>
    </xf>
    <xf numFmtId="0" fontId="39" fillId="0" borderId="127" xfId="3" applyFont="1" applyFill="1" applyBorder="1" applyAlignment="1">
      <alignment horizontal="center" vertical="center" wrapText="1"/>
    </xf>
    <xf numFmtId="0" fontId="39" fillId="0" borderId="129" xfId="3" applyFont="1" applyFill="1" applyBorder="1" applyAlignment="1">
      <alignment horizontal="center" vertical="center" wrapText="1"/>
    </xf>
    <xf numFmtId="0" fontId="39" fillId="0" borderId="123" xfId="3" applyFont="1" applyFill="1" applyBorder="1" applyAlignment="1">
      <alignment horizontal="center" vertical="center" wrapText="1"/>
    </xf>
    <xf numFmtId="0" fontId="39" fillId="0" borderId="80" xfId="3" applyFont="1" applyFill="1" applyBorder="1" applyAlignment="1">
      <alignment horizontal="center" vertical="center" wrapText="1"/>
    </xf>
    <xf numFmtId="0" fontId="39" fillId="0" borderId="124" xfId="3" applyFont="1" applyFill="1" applyBorder="1" applyAlignment="1">
      <alignment horizontal="center" vertical="center" wrapText="1"/>
    </xf>
    <xf numFmtId="0" fontId="45" fillId="0" borderId="123" xfId="3" applyFont="1" applyFill="1" applyBorder="1" applyAlignment="1">
      <alignment horizontal="center" vertical="center" wrapText="1"/>
    </xf>
    <xf numFmtId="0" fontId="45" fillId="0" borderId="80" xfId="3" applyFont="1" applyFill="1" applyBorder="1" applyAlignment="1">
      <alignment horizontal="center" vertical="center" wrapText="1"/>
    </xf>
    <xf numFmtId="0" fontId="45" fillId="0" borderId="124" xfId="3" applyFont="1" applyFill="1" applyBorder="1" applyAlignment="1">
      <alignment horizontal="center" vertical="center" wrapText="1"/>
    </xf>
    <xf numFmtId="0" fontId="45" fillId="0" borderId="133" xfId="3" applyFont="1" applyFill="1" applyBorder="1" applyAlignment="1">
      <alignment horizontal="center" vertical="center" wrapText="1"/>
    </xf>
    <xf numFmtId="0" fontId="45" fillId="0" borderId="134" xfId="3" applyFont="1" applyFill="1" applyBorder="1" applyAlignment="1">
      <alignment horizontal="center" vertical="center" wrapText="1"/>
    </xf>
    <xf numFmtId="0" fontId="45" fillId="0" borderId="135" xfId="3" applyFont="1" applyFill="1" applyBorder="1" applyAlignment="1">
      <alignment horizontal="center" vertical="center" wrapText="1"/>
    </xf>
    <xf numFmtId="0" fontId="39" fillId="17" borderId="123" xfId="3" applyFont="1" applyFill="1" applyBorder="1" applyAlignment="1">
      <alignment horizontal="center" vertical="center" wrapText="1"/>
    </xf>
    <xf numFmtId="0" fontId="39" fillId="17" borderId="80" xfId="3" applyFont="1" applyFill="1" applyBorder="1" applyAlignment="1">
      <alignment horizontal="center" vertical="center" wrapText="1"/>
    </xf>
    <xf numFmtId="0" fontId="39" fillId="20" borderId="123" xfId="3" applyFont="1" applyFill="1" applyBorder="1" applyAlignment="1">
      <alignment horizontal="center" vertical="center" wrapText="1"/>
    </xf>
    <xf numFmtId="0" fontId="39" fillId="20" borderId="80" xfId="3" applyFont="1" applyFill="1" applyBorder="1" applyAlignment="1">
      <alignment horizontal="center" vertical="center" wrapText="1"/>
    </xf>
    <xf numFmtId="0" fontId="39" fillId="20" borderId="124" xfId="3" applyFont="1" applyFill="1" applyBorder="1" applyAlignment="1">
      <alignment horizontal="center" vertical="center" wrapText="1"/>
    </xf>
    <xf numFmtId="0" fontId="39" fillId="19" borderId="131" xfId="3" applyFont="1" applyFill="1" applyBorder="1" applyAlignment="1">
      <alignment horizontal="center" vertical="center" wrapText="1"/>
    </xf>
    <xf numFmtId="0" fontId="39" fillId="19" borderId="132" xfId="3" applyFont="1" applyFill="1" applyBorder="1" applyAlignment="1">
      <alignment horizontal="center" vertical="center" wrapText="1"/>
    </xf>
    <xf numFmtId="0" fontId="39" fillId="17" borderId="101" xfId="3" applyFont="1" applyFill="1" applyBorder="1" applyAlignment="1">
      <alignment horizontal="center" vertical="center" wrapText="1"/>
    </xf>
    <xf numFmtId="0" fontId="39" fillId="17" borderId="97" xfId="3" applyFont="1" applyFill="1" applyBorder="1" applyAlignment="1">
      <alignment horizontal="center" vertical="center" wrapText="1"/>
    </xf>
    <xf numFmtId="0" fontId="39" fillId="17" borderId="102" xfId="3" applyFont="1" applyFill="1" applyBorder="1" applyAlignment="1">
      <alignment horizontal="center" vertical="center" wrapText="1"/>
    </xf>
    <xf numFmtId="0" fontId="39" fillId="17" borderId="88" xfId="3" applyFont="1" applyFill="1" applyBorder="1" applyAlignment="1">
      <alignment horizontal="center" vertical="center" wrapText="1"/>
    </xf>
    <xf numFmtId="0" fontId="39" fillId="17" borderId="41" xfId="3" applyFont="1" applyFill="1" applyBorder="1" applyAlignment="1">
      <alignment horizontal="center" vertical="center" wrapText="1"/>
    </xf>
    <xf numFmtId="0" fontId="39" fillId="17" borderId="100" xfId="3" applyFont="1" applyFill="1" applyBorder="1" applyAlignment="1">
      <alignment horizontal="center" vertical="center" wrapText="1"/>
    </xf>
    <xf numFmtId="0" fontId="39" fillId="0" borderId="101" xfId="3" applyFont="1" applyFill="1" applyBorder="1" applyAlignment="1">
      <alignment horizontal="center" vertical="center" wrapText="1"/>
    </xf>
    <xf numFmtId="0" fontId="39" fillId="0" borderId="88" xfId="3" applyFont="1" applyFill="1" applyBorder="1" applyAlignment="1">
      <alignment horizontal="center" vertical="center" wrapText="1"/>
    </xf>
    <xf numFmtId="0" fontId="39" fillId="0" borderId="97" xfId="3" applyFont="1" applyFill="1" applyBorder="1" applyAlignment="1">
      <alignment horizontal="center" vertical="center" wrapText="1"/>
    </xf>
    <xf numFmtId="0" fontId="39" fillId="0" borderId="41" xfId="3" applyFont="1" applyFill="1" applyBorder="1" applyAlignment="1">
      <alignment horizontal="center" vertical="center" wrapText="1"/>
    </xf>
    <xf numFmtId="0" fontId="42" fillId="17" borderId="80" xfId="3" applyFont="1" applyFill="1" applyBorder="1" applyAlignment="1">
      <alignment horizontal="center" vertical="center" wrapText="1"/>
    </xf>
    <xf numFmtId="0" fontId="42" fillId="0" borderId="80" xfId="3" applyFont="1" applyFill="1" applyBorder="1" applyAlignment="1">
      <alignment horizontal="center" vertical="center" wrapText="1"/>
    </xf>
    <xf numFmtId="0" fontId="42" fillId="0" borderId="124" xfId="3" applyFont="1" applyFill="1" applyBorder="1" applyAlignment="1">
      <alignment horizontal="center" vertical="center" wrapText="1"/>
    </xf>
    <xf numFmtId="0" fontId="39" fillId="0" borderId="91" xfId="3" applyFont="1" applyFill="1" applyBorder="1" applyAlignment="1">
      <alignment horizontal="center" vertical="center" wrapText="1"/>
    </xf>
    <xf numFmtId="0" fontId="43" fillId="0" borderId="80" xfId="3" applyFont="1" applyFill="1" applyBorder="1" applyAlignment="1">
      <alignment horizontal="center" vertical="center" wrapText="1"/>
    </xf>
    <xf numFmtId="0" fontId="43" fillId="0" borderId="124" xfId="3" applyFont="1" applyFill="1" applyBorder="1" applyAlignment="1">
      <alignment horizontal="center" vertical="center" wrapText="1"/>
    </xf>
    <xf numFmtId="0" fontId="42" fillId="17" borderId="123" xfId="3" applyFont="1" applyFill="1" applyBorder="1" applyAlignment="1">
      <alignment horizontal="center" vertical="center" wrapText="1"/>
    </xf>
    <xf numFmtId="0" fontId="39" fillId="0" borderId="126" xfId="3" applyFont="1" applyFill="1" applyBorder="1" applyAlignment="1">
      <alignment horizontal="center" vertical="center" wrapText="1"/>
    </xf>
    <xf numFmtId="0" fontId="39" fillId="0" borderId="128" xfId="3" applyFont="1" applyFill="1" applyBorder="1" applyAlignment="1">
      <alignment horizontal="center" vertical="center" wrapText="1"/>
    </xf>
    <xf numFmtId="0" fontId="39" fillId="0" borderId="130" xfId="3" applyFont="1" applyFill="1" applyBorder="1" applyAlignment="1">
      <alignment horizontal="center" vertical="center" wrapText="1"/>
    </xf>
    <xf numFmtId="0" fontId="39" fillId="0" borderId="98" xfId="3" applyFont="1" applyFill="1" applyBorder="1" applyAlignment="1">
      <alignment horizontal="center" vertical="center" wrapText="1"/>
    </xf>
    <xf numFmtId="0" fontId="39" fillId="0" borderId="122" xfId="3" applyFont="1" applyFill="1" applyBorder="1" applyAlignment="1">
      <alignment horizontal="center" vertical="center" wrapText="1"/>
    </xf>
    <xf numFmtId="0" fontId="40" fillId="17" borderId="90" xfId="3" applyFont="1" applyFill="1" applyBorder="1" applyAlignment="1">
      <alignment horizontal="center" vertical="center" wrapText="1"/>
    </xf>
    <xf numFmtId="0" fontId="40" fillId="17" borderId="99" xfId="3" applyFont="1" applyFill="1" applyBorder="1" applyAlignment="1">
      <alignment horizontal="center" vertical="center" wrapText="1"/>
    </xf>
    <xf numFmtId="0" fontId="40" fillId="17" borderId="91" xfId="3" applyFont="1" applyFill="1" applyBorder="1" applyAlignment="1">
      <alignment horizontal="center" vertical="center" wrapText="1"/>
    </xf>
    <xf numFmtId="0" fontId="40" fillId="17" borderId="80" xfId="3" applyFont="1" applyFill="1" applyBorder="1" applyAlignment="1">
      <alignment horizontal="center" vertical="center" wrapText="1"/>
    </xf>
    <xf numFmtId="0" fontId="40" fillId="18" borderId="121" xfId="3" applyFont="1" applyFill="1" applyBorder="1" applyAlignment="1">
      <alignment horizontal="center" vertical="center" wrapText="1"/>
    </xf>
    <xf numFmtId="0" fontId="40" fillId="18" borderId="99" xfId="3" applyFont="1" applyFill="1" applyBorder="1" applyAlignment="1">
      <alignment horizontal="center" vertical="center" wrapText="1"/>
    </xf>
    <xf numFmtId="0" fontId="40" fillId="18" borderId="98" xfId="3" applyFont="1" applyFill="1" applyBorder="1" applyAlignment="1">
      <alignment horizontal="center" vertical="center" wrapText="1"/>
    </xf>
    <xf numFmtId="0" fontId="40" fillId="18" borderId="122" xfId="3" applyFont="1" applyFill="1" applyBorder="1" applyAlignment="1">
      <alignment horizontal="center" vertical="center" wrapText="1"/>
    </xf>
    <xf numFmtId="14" fontId="39" fillId="0" borderId="80" xfId="3" applyNumberFormat="1" applyFont="1" applyFill="1" applyBorder="1" applyAlignment="1">
      <alignment horizontal="center" vertical="center" wrapText="1"/>
    </xf>
    <xf numFmtId="14" fontId="39" fillId="0" borderId="90" xfId="3" applyNumberFormat="1" applyFont="1" applyFill="1" applyBorder="1" applyAlignment="1">
      <alignment horizontal="center" vertical="center" wrapText="1"/>
    </xf>
    <xf numFmtId="14" fontId="39" fillId="0" borderId="99" xfId="3" applyNumberFormat="1" applyFont="1" applyFill="1" applyBorder="1" applyAlignment="1">
      <alignment horizontal="center" vertical="center" wrapText="1"/>
    </xf>
    <xf numFmtId="14" fontId="39" fillId="0" borderId="91" xfId="3" applyNumberFormat="1" applyFont="1" applyFill="1" applyBorder="1" applyAlignment="1">
      <alignment horizontal="center" vertical="center" wrapText="1"/>
    </xf>
    <xf numFmtId="0" fontId="39" fillId="17" borderId="121" xfId="3" applyFont="1" applyFill="1" applyBorder="1" applyAlignment="1">
      <alignment horizontal="center" vertical="center" wrapText="1"/>
    </xf>
    <xf numFmtId="0" fontId="39" fillId="17" borderId="99" xfId="3" applyFont="1" applyFill="1" applyBorder="1" applyAlignment="1">
      <alignment horizontal="center" vertical="center" wrapText="1"/>
    </xf>
    <xf numFmtId="0" fontId="39" fillId="17" borderId="90" xfId="3" applyFont="1" applyFill="1" applyBorder="1" applyAlignment="1">
      <alignment horizontal="center" vertical="center" wrapText="1"/>
    </xf>
    <xf numFmtId="0" fontId="39" fillId="17" borderId="91" xfId="3" applyFont="1" applyFill="1" applyBorder="1" applyAlignment="1">
      <alignment horizontal="center" vertical="center" wrapText="1"/>
    </xf>
    <xf numFmtId="0" fontId="39" fillId="0" borderId="90" xfId="3" applyFont="1" applyFill="1" applyBorder="1" applyAlignment="1">
      <alignment horizontal="center" vertical="center" wrapText="1"/>
    </xf>
    <xf numFmtId="0" fontId="39" fillId="0" borderId="99" xfId="3" applyFont="1" applyFill="1" applyBorder="1" applyAlignment="1">
      <alignment horizontal="center" vertical="center" wrapText="1"/>
    </xf>
    <xf numFmtId="0" fontId="39" fillId="0" borderId="125" xfId="3" applyFont="1" applyFill="1" applyBorder="1" applyAlignment="1">
      <alignment horizontal="center" vertical="center" wrapText="1"/>
    </xf>
    <xf numFmtId="0" fontId="7" fillId="12" borderId="97" xfId="0" applyNumberFormat="1" applyFont="1" applyFill="1" applyBorder="1" applyAlignment="1">
      <alignment horizontal="center" vertical="top" wrapText="1"/>
    </xf>
    <xf numFmtId="0" fontId="0" fillId="0" borderId="99" xfId="0" applyNumberFormat="1" applyFont="1" applyFill="1" applyBorder="1" applyAlignment="1">
      <alignment horizontal="center" vertical="top" wrapText="1"/>
    </xf>
    <xf numFmtId="0" fontId="0" fillId="0" borderId="91" xfId="0" applyNumberFormat="1" applyFont="1" applyFill="1" applyBorder="1" applyAlignment="1">
      <alignment horizontal="center" vertical="top" wrapText="1"/>
    </xf>
    <xf numFmtId="0" fontId="20" fillId="12" borderId="41" xfId="0" applyNumberFormat="1" applyFont="1" applyFill="1" applyBorder="1" applyAlignment="1">
      <alignment horizontal="center" vertical="center" wrapText="1"/>
    </xf>
    <xf numFmtId="0" fontId="65" fillId="25" borderId="41" xfId="0" applyNumberFormat="1" applyFont="1" applyFill="1" applyBorder="1" applyAlignment="1">
      <alignment horizontal="center" vertical="center" wrapText="1"/>
    </xf>
    <xf numFmtId="0" fontId="8" fillId="6" borderId="80" xfId="0" applyNumberFormat="1" applyFont="1" applyFill="1" applyBorder="1" applyAlignment="1">
      <alignment horizontal="center" vertical="top" wrapText="1"/>
    </xf>
    <xf numFmtId="0" fontId="8" fillId="6" borderId="41" xfId="0" applyNumberFormat="1" applyFont="1" applyFill="1" applyBorder="1" applyAlignment="1">
      <alignment horizontal="center" vertical="top" wrapText="1"/>
    </xf>
    <xf numFmtId="0" fontId="8" fillId="6" borderId="100" xfId="0" applyNumberFormat="1" applyFont="1" applyFill="1" applyBorder="1" applyAlignment="1">
      <alignment horizontal="center" vertical="top" wrapText="1"/>
    </xf>
    <xf numFmtId="0" fontId="18" fillId="24" borderId="25" xfId="0" applyNumberFormat="1" applyFont="1" applyFill="1" applyBorder="1" applyAlignment="1">
      <alignment horizontal="center" vertical="center" wrapText="1"/>
    </xf>
    <xf numFmtId="0" fontId="18" fillId="24" borderId="46" xfId="0" applyNumberFormat="1" applyFont="1" applyFill="1" applyBorder="1" applyAlignment="1">
      <alignment horizontal="center" vertical="center" wrapText="1"/>
    </xf>
    <xf numFmtId="0" fontId="18" fillId="24" borderId="55" xfId="0" applyNumberFormat="1" applyFont="1" applyFill="1" applyBorder="1" applyAlignment="1">
      <alignment horizontal="center" vertical="center" wrapText="1"/>
    </xf>
    <xf numFmtId="0" fontId="18" fillId="5" borderId="31" xfId="0" applyNumberFormat="1" applyFont="1" applyFill="1" applyBorder="1" applyAlignment="1">
      <alignment horizontal="center" vertical="center" wrapText="1"/>
    </xf>
    <xf numFmtId="0" fontId="18" fillId="5" borderId="30" xfId="0" applyNumberFormat="1" applyFont="1" applyFill="1" applyBorder="1" applyAlignment="1">
      <alignment horizontal="center" vertical="center" wrapText="1"/>
    </xf>
    <xf numFmtId="0" fontId="18" fillId="5" borderId="34" xfId="0" applyNumberFormat="1" applyFont="1" applyFill="1" applyBorder="1" applyAlignment="1">
      <alignment horizontal="center" vertical="center" wrapText="1"/>
    </xf>
    <xf numFmtId="0" fontId="0" fillId="5" borderId="45" xfId="0" applyNumberFormat="1" applyFont="1" applyFill="1" applyBorder="1" applyAlignment="1">
      <alignment horizontal="center" vertical="center" wrapText="1"/>
    </xf>
    <xf numFmtId="0" fontId="0" fillId="5" borderId="46" xfId="0" applyNumberFormat="1" applyFont="1" applyFill="1" applyBorder="1" applyAlignment="1">
      <alignment horizontal="center" vertical="center" wrapText="1"/>
    </xf>
    <xf numFmtId="0" fontId="0" fillId="5" borderId="32" xfId="0" applyNumberFormat="1" applyFont="1" applyFill="1" applyBorder="1" applyAlignment="1">
      <alignment horizontal="center" vertical="center" wrapText="1"/>
    </xf>
    <xf numFmtId="0" fontId="18" fillId="2" borderId="25" xfId="0" applyNumberFormat="1" applyFont="1" applyFill="1" applyBorder="1" applyAlignment="1">
      <alignment horizontal="center" vertical="center" wrapText="1"/>
    </xf>
    <xf numFmtId="0" fontId="18" fillId="2" borderId="46" xfId="0" applyNumberFormat="1" applyFont="1" applyFill="1" applyBorder="1" applyAlignment="1">
      <alignment horizontal="center" vertical="center" wrapText="1"/>
    </xf>
    <xf numFmtId="0" fontId="18" fillId="2" borderId="55" xfId="0" applyNumberFormat="1" applyFont="1" applyFill="1" applyBorder="1" applyAlignment="1">
      <alignment horizontal="center" vertical="center" wrapText="1"/>
    </xf>
    <xf numFmtId="0" fontId="20" fillId="12" borderId="24" xfId="0" applyNumberFormat="1" applyFont="1" applyFill="1" applyBorder="1" applyAlignment="1">
      <alignment horizontal="center" vertical="center" wrapText="1"/>
    </xf>
    <xf numFmtId="0" fontId="18" fillId="0" borderId="25" xfId="0" applyNumberFormat="1" applyFont="1" applyFill="1" applyBorder="1" applyAlignment="1">
      <alignment horizontal="left" vertical="center" wrapText="1"/>
    </xf>
    <xf numFmtId="0" fontId="18" fillId="0" borderId="46" xfId="0" applyNumberFormat="1" applyFont="1" applyFill="1" applyBorder="1" applyAlignment="1">
      <alignment horizontal="left" vertical="center" wrapText="1"/>
    </xf>
    <xf numFmtId="0" fontId="18" fillId="0" borderId="93" xfId="0" applyNumberFormat="1" applyFont="1" applyFill="1" applyBorder="1" applyAlignment="1">
      <alignment horizontal="left" vertical="center" wrapText="1"/>
    </xf>
    <xf numFmtId="0" fontId="0" fillId="2" borderId="25" xfId="0" applyNumberFormat="1" applyFont="1" applyFill="1" applyBorder="1" applyAlignment="1">
      <alignment horizontal="left" vertical="center" wrapText="1"/>
    </xf>
    <xf numFmtId="0" fontId="0" fillId="2" borderId="46" xfId="0" applyNumberFormat="1" applyFont="1" applyFill="1" applyBorder="1" applyAlignment="1">
      <alignment horizontal="left" vertical="center" wrapText="1"/>
    </xf>
    <xf numFmtId="0" fontId="0" fillId="2" borderId="93" xfId="0" applyNumberFormat="1" applyFont="1" applyFill="1" applyBorder="1" applyAlignment="1">
      <alignment horizontal="left" vertical="center" wrapText="1"/>
    </xf>
    <xf numFmtId="0" fontId="33" fillId="25" borderId="38" xfId="0" applyNumberFormat="1" applyFont="1" applyFill="1" applyBorder="1" applyAlignment="1">
      <alignment horizontal="center" vertical="center" wrapText="1"/>
    </xf>
    <xf numFmtId="0" fontId="18" fillId="2" borderId="46" xfId="0" applyNumberFormat="1" applyFont="1" applyFill="1" applyBorder="1" applyAlignment="1">
      <alignment horizontal="left" vertical="center" wrapText="1"/>
    </xf>
    <xf numFmtId="0" fontId="18" fillId="2" borderId="55" xfId="0" applyNumberFormat="1" applyFont="1" applyFill="1" applyBorder="1" applyAlignment="1">
      <alignment horizontal="left" vertical="center" wrapText="1"/>
    </xf>
    <xf numFmtId="0" fontId="27" fillId="0" borderId="31" xfId="0" applyNumberFormat="1" applyFont="1" applyFill="1" applyBorder="1" applyAlignment="1">
      <alignment horizontal="left" vertical="center" wrapText="1"/>
    </xf>
    <xf numFmtId="0" fontId="27" fillId="0" borderId="30" xfId="0" applyNumberFormat="1" applyFont="1" applyFill="1" applyBorder="1" applyAlignment="1">
      <alignment horizontal="left" vertical="center" wrapText="1"/>
    </xf>
    <xf numFmtId="0" fontId="27" fillId="0" borderId="34" xfId="0" applyNumberFormat="1" applyFont="1" applyFill="1" applyBorder="1" applyAlignment="1">
      <alignment horizontal="left" vertical="center" wrapText="1"/>
    </xf>
    <xf numFmtId="0" fontId="18" fillId="0" borderId="31" xfId="0" applyNumberFormat="1" applyFont="1" applyFill="1" applyBorder="1" applyAlignment="1">
      <alignment horizontal="left" vertical="center" wrapText="1"/>
    </xf>
    <xf numFmtId="0" fontId="18" fillId="0" borderId="30" xfId="0" applyNumberFormat="1" applyFont="1" applyFill="1" applyBorder="1" applyAlignment="1">
      <alignment horizontal="left" vertical="center" wrapText="1"/>
    </xf>
    <xf numFmtId="0" fontId="18" fillId="0" borderId="34" xfId="0" applyNumberFormat="1" applyFont="1" applyFill="1" applyBorder="1" applyAlignment="1">
      <alignment horizontal="left" vertical="center" wrapText="1"/>
    </xf>
    <xf numFmtId="0" fontId="0" fillId="2" borderId="45" xfId="0" applyNumberFormat="1" applyFont="1" applyFill="1" applyBorder="1" applyAlignment="1">
      <alignment horizontal="left" vertical="center" wrapText="1"/>
    </xf>
    <xf numFmtId="0" fontId="0" fillId="2" borderId="55" xfId="0" applyNumberFormat="1" applyFont="1" applyFill="1" applyBorder="1" applyAlignment="1">
      <alignment horizontal="left" vertical="center" wrapText="1"/>
    </xf>
    <xf numFmtId="0" fontId="8" fillId="6" borderId="118" xfId="0" applyNumberFormat="1" applyFont="1" applyFill="1" applyBorder="1" applyAlignment="1">
      <alignment horizontal="center" vertical="top" wrapText="1"/>
    </xf>
    <xf numFmtId="0" fontId="8" fillId="6" borderId="119" xfId="0" applyNumberFormat="1" applyFont="1" applyFill="1" applyBorder="1" applyAlignment="1">
      <alignment horizontal="center" vertical="top" wrapText="1"/>
    </xf>
    <xf numFmtId="0" fontId="0" fillId="0" borderId="108" xfId="0" applyNumberFormat="1" applyFont="1" applyFill="1" applyBorder="1" applyAlignment="1">
      <alignment horizontal="left" vertical="top" wrapText="1"/>
    </xf>
    <xf numFmtId="0" fontId="0" fillId="0" borderId="38" xfId="0" applyNumberFormat="1" applyFont="1" applyFill="1" applyBorder="1" applyAlignment="1">
      <alignment horizontal="left" vertical="top" wrapText="1"/>
    </xf>
    <xf numFmtId="0" fontId="0" fillId="0" borderId="31" xfId="0" applyNumberFormat="1" applyFont="1" applyFill="1" applyBorder="1" applyAlignment="1">
      <alignment horizontal="left" vertical="center" wrapText="1"/>
    </xf>
    <xf numFmtId="0" fontId="0" fillId="0" borderId="30" xfId="0" applyNumberFormat="1" applyFont="1" applyFill="1" applyBorder="1" applyAlignment="1">
      <alignment horizontal="left" vertical="center" wrapText="1"/>
    </xf>
    <xf numFmtId="0" fontId="0" fillId="0" borderId="34" xfId="0" applyNumberFormat="1" applyFont="1" applyFill="1" applyBorder="1" applyAlignment="1">
      <alignment horizontal="left" vertical="center" wrapText="1"/>
    </xf>
    <xf numFmtId="0" fontId="0" fillId="2" borderId="78" xfId="0" applyNumberFormat="1" applyFont="1" applyFill="1" applyBorder="1" applyAlignment="1">
      <alignment horizontal="left" vertical="center" wrapText="1"/>
    </xf>
    <xf numFmtId="0" fontId="0" fillId="2" borderId="10" xfId="0" applyNumberFormat="1" applyFont="1" applyFill="1" applyBorder="1" applyAlignment="1">
      <alignment horizontal="left" vertical="center" wrapText="1"/>
    </xf>
    <xf numFmtId="0" fontId="0" fillId="2" borderId="77" xfId="0" applyNumberFormat="1" applyFont="1" applyFill="1" applyBorder="1" applyAlignment="1">
      <alignment horizontal="left" vertical="center" wrapText="1"/>
    </xf>
    <xf numFmtId="0" fontId="0" fillId="5" borderId="45" xfId="0" applyNumberFormat="1" applyFont="1" applyFill="1" applyBorder="1" applyAlignment="1">
      <alignment horizontal="left" vertical="center" wrapText="1"/>
    </xf>
    <xf numFmtId="0" fontId="0" fillId="5" borderId="46" xfId="0" applyNumberFormat="1" applyFont="1" applyFill="1" applyBorder="1" applyAlignment="1">
      <alignment horizontal="left" vertical="center" wrapText="1"/>
    </xf>
    <xf numFmtId="0" fontId="0" fillId="5" borderId="32" xfId="0" applyNumberFormat="1" applyFont="1" applyFill="1" applyBorder="1" applyAlignment="1">
      <alignment horizontal="left" vertical="center" wrapText="1"/>
    </xf>
    <xf numFmtId="0" fontId="0" fillId="2" borderId="105" xfId="0" applyNumberFormat="1" applyFont="1" applyFill="1" applyBorder="1" applyAlignment="1">
      <alignment horizontal="left" vertical="center" wrapText="1"/>
    </xf>
    <xf numFmtId="0" fontId="0" fillId="2" borderId="32" xfId="0" applyNumberFormat="1" applyFont="1" applyFill="1" applyBorder="1" applyAlignment="1">
      <alignment horizontal="left" vertical="center" wrapText="1"/>
    </xf>
    <xf numFmtId="0" fontId="33" fillId="25" borderId="24" xfId="0" applyNumberFormat="1" applyFont="1" applyFill="1" applyBorder="1" applyAlignment="1">
      <alignment horizontal="center" vertical="center" wrapText="1"/>
    </xf>
    <xf numFmtId="0" fontId="33" fillId="25" borderId="40" xfId="0" applyNumberFormat="1" applyFont="1" applyFill="1" applyBorder="1" applyAlignment="1">
      <alignment horizontal="center" vertical="center" wrapText="1"/>
    </xf>
    <xf numFmtId="0" fontId="0" fillId="24" borderId="53" xfId="0" applyNumberFormat="1" applyFont="1" applyFill="1" applyBorder="1" applyAlignment="1">
      <alignment horizontal="center" vertical="center" wrapText="1"/>
    </xf>
    <xf numFmtId="0" fontId="0" fillId="24" borderId="54" xfId="0" applyNumberFormat="1" applyFont="1" applyFill="1" applyBorder="1" applyAlignment="1">
      <alignment horizontal="center" vertical="center" wrapText="1"/>
    </xf>
    <xf numFmtId="0" fontId="0" fillId="0" borderId="31" xfId="0" applyNumberFormat="1" applyFont="1" applyFill="1" applyBorder="1" applyAlignment="1">
      <alignment horizontal="center" vertical="center" wrapText="1"/>
    </xf>
    <xf numFmtId="0" fontId="0" fillId="0" borderId="30" xfId="0" applyNumberFormat="1" applyFont="1" applyFill="1" applyBorder="1" applyAlignment="1">
      <alignment horizontal="center" vertical="center" wrapText="1"/>
    </xf>
    <xf numFmtId="0" fontId="27" fillId="0" borderId="31" xfId="0" applyNumberFormat="1" applyFont="1" applyFill="1" applyBorder="1" applyAlignment="1">
      <alignment horizontal="center" vertical="center" wrapText="1"/>
    </xf>
    <xf numFmtId="0" fontId="27" fillId="0" borderId="30" xfId="0" applyNumberFormat="1" applyFont="1" applyFill="1" applyBorder="1" applyAlignment="1">
      <alignment horizontal="center" vertical="center" wrapText="1"/>
    </xf>
    <xf numFmtId="0" fontId="27" fillId="0" borderId="34" xfId="0" applyNumberFormat="1" applyFont="1" applyFill="1" applyBorder="1" applyAlignment="1">
      <alignment horizontal="center" vertical="center" wrapText="1"/>
    </xf>
    <xf numFmtId="0" fontId="0" fillId="24" borderId="31" xfId="0" applyNumberFormat="1" applyFont="1" applyFill="1" applyBorder="1" applyAlignment="1">
      <alignment horizontal="center" vertical="center" wrapText="1"/>
    </xf>
    <xf numFmtId="0" fontId="0" fillId="24" borderId="30" xfId="0" applyNumberFormat="1" applyFont="1" applyFill="1" applyBorder="1" applyAlignment="1">
      <alignment horizontal="center" vertical="center" wrapText="1"/>
    </xf>
    <xf numFmtId="0" fontId="0" fillId="24" borderId="34" xfId="0" applyNumberFormat="1" applyFont="1" applyFill="1" applyBorder="1" applyAlignment="1">
      <alignment horizontal="center" vertical="center" wrapText="1"/>
    </xf>
    <xf numFmtId="0" fontId="0" fillId="0" borderId="51" xfId="0" applyNumberFormat="1" applyFont="1" applyFill="1" applyBorder="1" applyAlignment="1">
      <alignment horizontal="left" vertical="top" wrapText="1"/>
    </xf>
    <xf numFmtId="0" fontId="18" fillId="0" borderId="107" xfId="0" applyNumberFormat="1" applyFont="1" applyFill="1" applyBorder="1" applyAlignment="1">
      <alignment horizontal="left" vertical="center" wrapText="1"/>
    </xf>
    <xf numFmtId="0" fontId="18" fillId="0" borderId="55" xfId="0" applyNumberFormat="1" applyFont="1" applyFill="1" applyBorder="1" applyAlignment="1">
      <alignment horizontal="left" vertical="center" wrapText="1"/>
    </xf>
    <xf numFmtId="0" fontId="18" fillId="0" borderId="107" xfId="0" applyNumberFormat="1" applyFont="1" applyFill="1" applyBorder="1" applyAlignment="1" applyProtection="1">
      <alignment horizontal="left" vertical="center" wrapText="1"/>
    </xf>
    <xf numFmtId="0" fontId="18" fillId="0" borderId="46" xfId="0" applyNumberFormat="1" applyFont="1" applyFill="1" applyBorder="1" applyAlignment="1" applyProtection="1">
      <alignment horizontal="left" vertical="center" wrapText="1"/>
    </xf>
    <xf numFmtId="0" fontId="18" fillId="0" borderId="55" xfId="0" applyNumberFormat="1" applyFont="1" applyFill="1" applyBorder="1" applyAlignment="1" applyProtection="1">
      <alignment horizontal="left" vertical="center" wrapText="1"/>
    </xf>
    <xf numFmtId="0" fontId="0" fillId="2" borderId="39" xfId="0" applyNumberFormat="1" applyFont="1" applyFill="1" applyBorder="1" applyAlignment="1">
      <alignment horizontal="left" vertical="center" wrapText="1"/>
    </xf>
    <xf numFmtId="0" fontId="0" fillId="2" borderId="44" xfId="0" applyNumberFormat="1" applyFont="1" applyFill="1" applyBorder="1" applyAlignment="1">
      <alignment horizontal="left" vertical="center" wrapText="1"/>
    </xf>
    <xf numFmtId="0" fontId="0" fillId="2" borderId="76" xfId="0" applyNumberFormat="1" applyFont="1" applyFill="1" applyBorder="1" applyAlignment="1">
      <alignment horizontal="left" vertical="center" wrapText="1"/>
    </xf>
    <xf numFmtId="0" fontId="0" fillId="2" borderId="75" xfId="0" applyNumberFormat="1" applyFont="1" applyFill="1" applyBorder="1" applyAlignment="1">
      <alignment horizontal="left" vertical="center" wrapText="1"/>
    </xf>
    <xf numFmtId="0" fontId="0" fillId="2" borderId="31" xfId="0" applyNumberFormat="1" applyFont="1" applyFill="1" applyBorder="1" applyAlignment="1">
      <alignment horizontal="left" vertical="top" wrapText="1"/>
    </xf>
    <xf numFmtId="0" fontId="0" fillId="2" borderId="30" xfId="0" applyNumberFormat="1" applyFont="1" applyFill="1" applyBorder="1" applyAlignment="1">
      <alignment horizontal="left" vertical="top" wrapText="1"/>
    </xf>
    <xf numFmtId="0" fontId="0" fillId="2" borderId="34" xfId="0" applyNumberFormat="1" applyFont="1" applyFill="1" applyBorder="1" applyAlignment="1">
      <alignment horizontal="left" vertical="top" wrapText="1"/>
    </xf>
    <xf numFmtId="49" fontId="50" fillId="24" borderId="58" xfId="0" applyNumberFormat="1" applyFont="1" applyFill="1" applyBorder="1" applyAlignment="1">
      <alignment horizontal="center" vertical="center" wrapText="1" readingOrder="1"/>
    </xf>
    <xf numFmtId="49" fontId="50" fillId="24" borderId="30" xfId="0" applyNumberFormat="1" applyFont="1" applyFill="1" applyBorder="1" applyAlignment="1">
      <alignment horizontal="center" vertical="center" wrapText="1" readingOrder="1"/>
    </xf>
    <xf numFmtId="49" fontId="50" fillId="24" borderId="34" xfId="0" applyNumberFormat="1" applyFont="1" applyFill="1" applyBorder="1" applyAlignment="1">
      <alignment horizontal="center" vertical="center" wrapText="1" readingOrder="1"/>
    </xf>
    <xf numFmtId="49" fontId="58" fillId="0" borderId="31" xfId="0" applyNumberFormat="1" applyFont="1" applyFill="1" applyBorder="1" applyAlignment="1">
      <alignment horizontal="center" vertical="center" wrapText="1" readingOrder="1"/>
    </xf>
    <xf numFmtId="49" fontId="58" fillId="0" borderId="30" xfId="0" applyNumberFormat="1" applyFont="1" applyFill="1" applyBorder="1" applyAlignment="1">
      <alignment horizontal="center" vertical="center" wrapText="1" readingOrder="1"/>
    </xf>
    <xf numFmtId="49" fontId="58" fillId="0" borderId="34" xfId="0" applyNumberFormat="1" applyFont="1" applyFill="1" applyBorder="1" applyAlignment="1">
      <alignment horizontal="center" vertical="center" wrapText="1" readingOrder="1"/>
    </xf>
    <xf numFmtId="49" fontId="57" fillId="0" borderId="31" xfId="0" applyNumberFormat="1" applyFont="1" applyFill="1" applyBorder="1" applyAlignment="1">
      <alignment horizontal="left" vertical="center" wrapText="1" readingOrder="1"/>
    </xf>
    <xf numFmtId="49" fontId="57" fillId="0" borderId="30" xfId="0" applyNumberFormat="1" applyFont="1" applyFill="1" applyBorder="1" applyAlignment="1">
      <alignment horizontal="left" vertical="center" wrapText="1" readingOrder="1"/>
    </xf>
    <xf numFmtId="49" fontId="57" fillId="0" borderId="34" xfId="0" applyNumberFormat="1" applyFont="1" applyFill="1" applyBorder="1" applyAlignment="1">
      <alignment horizontal="left" vertical="center" wrapText="1" readingOrder="1"/>
    </xf>
    <xf numFmtId="49" fontId="50" fillId="0" borderId="88" xfId="0" applyNumberFormat="1" applyFont="1" applyFill="1" applyBorder="1" applyAlignment="1">
      <alignment horizontal="left" vertical="top" wrapText="1"/>
    </xf>
    <xf numFmtId="49" fontId="50" fillId="0" borderId="41" xfId="0" applyNumberFormat="1" applyFont="1" applyFill="1" applyBorder="1" applyAlignment="1">
      <alignment horizontal="left" vertical="top" wrapText="1"/>
    </xf>
    <xf numFmtId="49" fontId="50" fillId="0" borderId="100" xfId="0" applyNumberFormat="1" applyFont="1" applyFill="1" applyBorder="1" applyAlignment="1">
      <alignment horizontal="left" vertical="top" wrapText="1"/>
    </xf>
    <xf numFmtId="0" fontId="51" fillId="0" borderId="78" xfId="1" applyFont="1" applyBorder="1" applyAlignment="1">
      <alignment horizontal="left" vertical="center" wrapText="1"/>
    </xf>
    <xf numFmtId="0" fontId="51" fillId="0" borderId="10" xfId="1" applyFont="1" applyBorder="1" applyAlignment="1">
      <alignment horizontal="left" vertical="center" wrapText="1"/>
    </xf>
    <xf numFmtId="0" fontId="51" fillId="0" borderId="31" xfId="1" applyFont="1" applyBorder="1" applyAlignment="1">
      <alignment horizontal="left" vertical="center" wrapText="1"/>
    </xf>
    <xf numFmtId="0" fontId="51" fillId="0" borderId="30" xfId="1" applyFont="1" applyBorder="1" applyAlignment="1">
      <alignment horizontal="left" vertical="center" wrapText="1"/>
    </xf>
    <xf numFmtId="0" fontId="51" fillId="0" borderId="79" xfId="1" applyFont="1" applyBorder="1" applyAlignment="1">
      <alignment horizontal="left" vertical="center" wrapText="1"/>
    </xf>
    <xf numFmtId="0" fontId="51" fillId="0" borderId="58" xfId="1" applyFont="1" applyBorder="1" applyAlignment="1">
      <alignment horizontal="left" vertical="center" wrapText="1"/>
    </xf>
    <xf numFmtId="0" fontId="51" fillId="0" borderId="34" xfId="1" applyFont="1" applyBorder="1" applyAlignment="1">
      <alignment horizontal="left" vertical="center" wrapText="1"/>
    </xf>
    <xf numFmtId="49" fontId="8" fillId="6" borderId="118" xfId="0" applyNumberFormat="1" applyFont="1" applyFill="1" applyBorder="1" applyAlignment="1">
      <alignment horizontal="center" vertical="top" wrapText="1"/>
    </xf>
    <xf numFmtId="49" fontId="8" fillId="6" borderId="119" xfId="0" applyNumberFormat="1" applyFont="1" applyFill="1" applyBorder="1" applyAlignment="1">
      <alignment horizontal="center" vertical="top" wrapText="1"/>
    </xf>
    <xf numFmtId="49" fontId="20" fillId="12" borderId="24" xfId="0" applyNumberFormat="1" applyFont="1" applyFill="1" applyBorder="1" applyAlignment="1">
      <alignment horizontal="center" vertical="center" wrapText="1"/>
    </xf>
    <xf numFmtId="49" fontId="33" fillId="25" borderId="24" xfId="0" applyNumberFormat="1" applyFont="1" applyFill="1" applyBorder="1" applyAlignment="1">
      <alignment horizontal="center" vertical="center" wrapText="1"/>
    </xf>
    <xf numFmtId="49" fontId="33" fillId="25" borderId="40" xfId="0" applyNumberFormat="1" applyFont="1" applyFill="1" applyBorder="1" applyAlignment="1">
      <alignment horizontal="center" vertical="center" wrapText="1"/>
    </xf>
    <xf numFmtId="0" fontId="50" fillId="0" borderId="27" xfId="0" applyFont="1" applyFill="1" applyBorder="1" applyAlignment="1">
      <alignment horizontal="center" vertical="top" wrapText="1"/>
    </xf>
    <xf numFmtId="49" fontId="50" fillId="0" borderId="96" xfId="0" applyNumberFormat="1" applyFont="1" applyFill="1" applyBorder="1" applyAlignment="1">
      <alignment horizontal="left" vertical="center" wrapText="1" readingOrder="1"/>
    </xf>
    <xf numFmtId="49" fontId="50" fillId="0" borderId="30" xfId="0" applyNumberFormat="1" applyFont="1" applyFill="1" applyBorder="1" applyAlignment="1">
      <alignment horizontal="left" vertical="center" wrapText="1" readingOrder="1"/>
    </xf>
    <xf numFmtId="49" fontId="50" fillId="0" borderId="34" xfId="0" applyNumberFormat="1" applyFont="1" applyFill="1" applyBorder="1" applyAlignment="1">
      <alignment horizontal="left" vertical="center" wrapText="1" readingOrder="1"/>
    </xf>
    <xf numFmtId="49" fontId="58" fillId="0" borderId="31" xfId="0" applyNumberFormat="1" applyFont="1" applyFill="1" applyBorder="1" applyAlignment="1">
      <alignment horizontal="left" vertical="center" wrapText="1" readingOrder="1"/>
    </xf>
    <xf numFmtId="49" fontId="58" fillId="0" borderId="30" xfId="0" applyNumberFormat="1" applyFont="1" applyFill="1" applyBorder="1" applyAlignment="1">
      <alignment horizontal="left" vertical="center" wrapText="1" readingOrder="1"/>
    </xf>
    <xf numFmtId="49" fontId="58" fillId="0" borderId="79" xfId="0" applyNumberFormat="1" applyFont="1" applyFill="1" applyBorder="1" applyAlignment="1">
      <alignment horizontal="left" vertical="center" wrapText="1" readingOrder="1"/>
    </xf>
    <xf numFmtId="49" fontId="57" fillId="0" borderId="58" xfId="0" applyNumberFormat="1" applyFont="1" applyFill="1" applyBorder="1" applyAlignment="1">
      <alignment horizontal="left" vertical="center" wrapText="1" readingOrder="1"/>
    </xf>
    <xf numFmtId="49" fontId="50" fillId="5" borderId="58" xfId="0" applyNumberFormat="1" applyFont="1" applyFill="1" applyBorder="1" applyAlignment="1">
      <alignment horizontal="left" vertical="center" wrapText="1" readingOrder="1"/>
    </xf>
    <xf numFmtId="49" fontId="50" fillId="5" borderId="30" xfId="0" applyNumberFormat="1" applyFont="1" applyFill="1" applyBorder="1" applyAlignment="1">
      <alignment horizontal="left" vertical="center" wrapText="1" readingOrder="1"/>
    </xf>
    <xf numFmtId="49" fontId="50" fillId="5" borderId="34" xfId="0" applyNumberFormat="1" applyFont="1" applyFill="1" applyBorder="1" applyAlignment="1">
      <alignment horizontal="left" vertical="center" wrapText="1" readingOrder="1"/>
    </xf>
    <xf numFmtId="49" fontId="58" fillId="24" borderId="58" xfId="0" applyNumberFormat="1" applyFont="1" applyFill="1" applyBorder="1" applyAlignment="1">
      <alignment horizontal="center" vertical="center" wrapText="1" readingOrder="1"/>
    </xf>
    <xf numFmtId="49" fontId="58" fillId="24" borderId="30" xfId="0" applyNumberFormat="1" applyFont="1" applyFill="1" applyBorder="1" applyAlignment="1">
      <alignment horizontal="center" vertical="center" wrapText="1" readingOrder="1"/>
    </xf>
    <xf numFmtId="49" fontId="58" fillId="24" borderId="31" xfId="0" applyNumberFormat="1" applyFont="1" applyFill="1" applyBorder="1" applyAlignment="1">
      <alignment horizontal="center" vertical="center" wrapText="1" readingOrder="1"/>
    </xf>
    <xf numFmtId="49" fontId="58" fillId="24" borderId="79" xfId="0" applyNumberFormat="1" applyFont="1" applyFill="1" applyBorder="1" applyAlignment="1">
      <alignment horizontal="center" vertical="center" wrapText="1" readingOrder="1"/>
    </xf>
    <xf numFmtId="0" fontId="8" fillId="12" borderId="41" xfId="0" applyFont="1" applyFill="1" applyBorder="1" applyAlignment="1">
      <alignment horizontal="center" vertical="top" wrapText="1"/>
    </xf>
    <xf numFmtId="49" fontId="17" fillId="25" borderId="52" xfId="0" applyNumberFormat="1" applyFont="1" applyFill="1" applyBorder="1" applyAlignment="1">
      <alignment horizontal="center" vertical="center"/>
    </xf>
    <xf numFmtId="49" fontId="17" fillId="25" borderId="40" xfId="0" applyNumberFormat="1" applyFont="1" applyFill="1" applyBorder="1" applyAlignment="1">
      <alignment horizontal="center" vertical="center"/>
    </xf>
    <xf numFmtId="49" fontId="17" fillId="25" borderId="41" xfId="2" applyNumberFormat="1" applyFont="1" applyFill="1" applyBorder="1" applyAlignment="1">
      <alignment horizontal="center" vertical="center"/>
    </xf>
    <xf numFmtId="49" fontId="17" fillId="25" borderId="41" xfId="0" applyNumberFormat="1" applyFont="1" applyFill="1" applyBorder="1" applyAlignment="1">
      <alignment horizontal="center" vertical="center" wrapText="1"/>
    </xf>
    <xf numFmtId="49" fontId="0" fillId="2" borderId="158" xfId="2" applyNumberFormat="1" applyFont="1" applyFill="1" applyBorder="1" applyAlignment="1">
      <alignment horizontal="left" vertical="top" wrapText="1"/>
    </xf>
    <xf numFmtId="49" fontId="0" fillId="2" borderId="159" xfId="2" applyNumberFormat="1" applyFont="1" applyFill="1" applyBorder="1" applyAlignment="1">
      <alignment horizontal="left" vertical="top" wrapText="1"/>
    </xf>
    <xf numFmtId="49" fontId="0" fillId="2" borderId="176" xfId="2" applyNumberFormat="1" applyFont="1" applyFill="1" applyBorder="1" applyAlignment="1">
      <alignment horizontal="left" vertical="top" wrapText="1"/>
    </xf>
    <xf numFmtId="49" fontId="0" fillId="2" borderId="156" xfId="2" applyNumberFormat="1" applyFont="1" applyFill="1" applyBorder="1" applyAlignment="1">
      <alignment horizontal="left" vertical="top" wrapText="1"/>
    </xf>
    <xf numFmtId="49" fontId="0" fillId="2" borderId="157" xfId="2" applyNumberFormat="1" applyFont="1" applyFill="1" applyBorder="1" applyAlignment="1">
      <alignment horizontal="left" vertical="top" wrapText="1"/>
    </xf>
    <xf numFmtId="49" fontId="17" fillId="25" borderId="41" xfId="2" applyNumberFormat="1" applyFont="1" applyFill="1" applyBorder="1" applyAlignment="1">
      <alignment horizontal="center" vertical="center" wrapText="1"/>
    </xf>
    <xf numFmtId="49" fontId="0" fillId="2" borderId="80" xfId="0" applyNumberFormat="1" applyFont="1" applyFill="1" applyBorder="1" applyAlignment="1">
      <alignment horizontal="center" vertical="center"/>
    </xf>
    <xf numFmtId="0" fontId="0" fillId="0" borderId="41" xfId="2" applyNumberFormat="1" applyFont="1" applyAlignment="1">
      <alignment horizontal="center" vertical="top" wrapText="1"/>
    </xf>
    <xf numFmtId="0" fontId="0" fillId="25" borderId="150" xfId="0" applyFont="1" applyFill="1" applyBorder="1" applyAlignment="1">
      <alignment horizontal="center" vertical="center" textRotation="90" wrapText="1"/>
    </xf>
    <xf numFmtId="0" fontId="0" fillId="25" borderId="123" xfId="0" applyFont="1" applyFill="1" applyBorder="1" applyAlignment="1">
      <alignment horizontal="center" vertical="center" textRotation="90" wrapText="1"/>
    </xf>
    <xf numFmtId="0" fontId="0" fillId="25" borderId="133" xfId="0" applyFont="1" applyFill="1" applyBorder="1" applyAlignment="1">
      <alignment horizontal="center" vertical="center" textRotation="90" wrapText="1"/>
    </xf>
    <xf numFmtId="49" fontId="17" fillId="8" borderId="3" xfId="0" applyNumberFormat="1" applyFont="1" applyFill="1" applyBorder="1" applyAlignment="1">
      <alignment horizontal="center" vertical="center"/>
    </xf>
    <xf numFmtId="0" fontId="17" fillId="8" borderId="3" xfId="0" applyFont="1" applyFill="1" applyBorder="1" applyAlignment="1">
      <alignment horizontal="center" vertical="center"/>
    </xf>
    <xf numFmtId="49" fontId="17" fillId="7" borderId="6" xfId="0" applyNumberFormat="1" applyFont="1" applyFill="1" applyBorder="1" applyAlignment="1">
      <alignment horizontal="center" vertical="center" wrapText="1"/>
    </xf>
    <xf numFmtId="0" fontId="17" fillId="7" borderId="6" xfId="0" applyFont="1" applyFill="1" applyBorder="1" applyAlignment="1">
      <alignment horizontal="center" vertical="center" wrapText="1"/>
    </xf>
    <xf numFmtId="0" fontId="28" fillId="0" borderId="43" xfId="0" applyNumberFormat="1" applyFont="1" applyFill="1" applyBorder="1" applyAlignment="1">
      <alignment horizontal="left" vertical="top" wrapText="1"/>
    </xf>
    <xf numFmtId="49" fontId="17" fillId="7" borderId="3" xfId="0" applyNumberFormat="1" applyFont="1" applyFill="1" applyBorder="1" applyAlignment="1">
      <alignment horizontal="center" vertical="center"/>
    </xf>
    <xf numFmtId="0" fontId="17" fillId="7" borderId="3" xfId="0" applyFont="1" applyFill="1" applyBorder="1" applyAlignment="1">
      <alignment horizontal="center" vertical="center"/>
    </xf>
    <xf numFmtId="0" fontId="28" fillId="0" borderId="43" xfId="0" applyNumberFormat="1" applyFont="1" applyBorder="1" applyAlignment="1">
      <alignment horizontal="left" vertical="top" wrapText="1"/>
    </xf>
    <xf numFmtId="49" fontId="0" fillId="2" borderId="67" xfId="0" applyNumberFormat="1" applyFont="1" applyFill="1" applyBorder="1" applyAlignment="1">
      <alignment horizontal="center" vertical="center"/>
    </xf>
    <xf numFmtId="0" fontId="0" fillId="2" borderId="66" xfId="0" applyFont="1" applyFill="1" applyBorder="1" applyAlignment="1">
      <alignment horizontal="center" vertical="center"/>
    </xf>
    <xf numFmtId="0" fontId="0" fillId="2" borderId="68" xfId="0" applyFont="1" applyFill="1" applyBorder="1" applyAlignment="1">
      <alignment horizontal="center" vertical="center"/>
    </xf>
    <xf numFmtId="49" fontId="0" fillId="2" borderId="64" xfId="0" applyNumberFormat="1" applyFont="1" applyFill="1" applyBorder="1" applyAlignment="1">
      <alignment horizontal="center" vertical="center"/>
    </xf>
    <xf numFmtId="0" fontId="0" fillId="2" borderId="64" xfId="0" applyFont="1" applyFill="1" applyBorder="1" applyAlignment="1">
      <alignment horizontal="center" vertical="center"/>
    </xf>
    <xf numFmtId="0" fontId="0" fillId="2" borderId="63" xfId="0" applyFont="1" applyFill="1" applyBorder="1" applyAlignment="1">
      <alignment horizontal="center" vertical="center"/>
    </xf>
  </cellXfs>
  <cellStyles count="5">
    <cellStyle name="Normal" xfId="0" builtinId="0"/>
    <cellStyle name="Normal 2" xfId="1"/>
    <cellStyle name="Normal 2 2" xfId="3"/>
    <cellStyle name="Normal 3" xfId="2"/>
    <cellStyle name="Normal 4" xfId="4"/>
  </cellStyles>
  <dxfs count="7">
    <dxf>
      <numFmt numFmtId="0" formatCode="General"/>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bottom" textRotation="0" wrapText="1" indent="0" justifyLastLine="0" shrinkToFit="0" readingOrder="0"/>
    </dxf>
    <dxf>
      <fill>
        <patternFill patternType="none">
          <fgColor indexed="64"/>
          <bgColor auto="1"/>
        </patternFill>
      </fill>
      <alignment textRotation="0" wrapText="1" indent="0" justifyLastLine="0" shrinkToFit="0" readingOrder="0"/>
    </dxf>
    <dxf>
      <fill>
        <patternFill patternType="none">
          <fgColor indexed="64"/>
          <bgColor auto="1"/>
        </patternFill>
      </fill>
      <alignment textRotation="0" wrapText="1" indent="0" justifyLastLine="0" shrinkToFit="0" readingOrder="0"/>
    </dxf>
    <dxf>
      <fill>
        <patternFill patternType="none">
          <fgColor indexed="64"/>
          <bgColor auto="1"/>
        </patternFill>
      </fill>
      <alignment textRotation="0" wrapText="1" indent="0" justifyLastLine="0" shrinkToFit="0" readingOrder="0"/>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0E786"/>
      <rgbColor rgb="FF3F3F3F"/>
      <rgbColor rgb="FFDFF7D6"/>
      <rgbColor rgb="FFCC503E"/>
      <rgbColor rgb="FFFFB1A6"/>
      <rgbColor rgb="FFFF0000"/>
      <rgbColor rgb="FFFEFEFE"/>
      <rgbColor rgb="FFFCF3AC"/>
      <rgbColor rgb="FFA7A7A7"/>
      <rgbColor rgb="FF98D9FF"/>
      <rgbColor rgb="FF00A2FF"/>
      <rgbColor rgb="FFD0FAF5"/>
      <rgbColor rgb="FFFF8A7A"/>
      <rgbColor rgb="FFFF644E"/>
      <rgbColor rgb="FF000080"/>
      <rgbColor rgb="FFDBDBDB"/>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CED83"/>
      <color rgb="FFFEF7C6"/>
      <color rgb="FFEDEDED"/>
      <color rgb="FFFFFF99"/>
      <color rgb="FFFDF4B1"/>
      <color rgb="FFFFFF00"/>
      <color rgb="FFFCF3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4.3-Initial - DA1'!A1"/><Relationship Id="rId13" Type="http://schemas.openxmlformats.org/officeDocument/2006/relationships/hyperlink" Target="#'5.1-Suivi - Non-conformit&#233;s'!A1"/><Relationship Id="rId3" Type="http://schemas.openxmlformats.org/officeDocument/2006/relationships/hyperlink" Target="#'2-Plan d''audit'!A1"/><Relationship Id="rId7" Type="http://schemas.openxmlformats.org/officeDocument/2006/relationships/hyperlink" Target="#'4.2-Initial - DA transversal'!A1"/><Relationship Id="rId12" Type="http://schemas.openxmlformats.org/officeDocument/2006/relationships/hyperlink" Target="#'6-Dur&#233;es d''audit'!A1"/><Relationship Id="rId2" Type="http://schemas.openxmlformats.org/officeDocument/2006/relationships/hyperlink" Target="#'4-Initial - Synth&#232;se &amp; Notation'!A1"/><Relationship Id="rId1" Type="http://schemas.openxmlformats.org/officeDocument/2006/relationships/hyperlink" Target="#'1-Informations'!A1"/><Relationship Id="rId6" Type="http://schemas.openxmlformats.org/officeDocument/2006/relationships/hyperlink" Target="#'4.1.1-Fiche NC'!A1"/><Relationship Id="rId11" Type="http://schemas.openxmlformats.org/officeDocument/2006/relationships/hyperlink" Target="#'5-Suivi - Synth&#232;se &amp; Notation'!A1"/><Relationship Id="rId5" Type="http://schemas.openxmlformats.org/officeDocument/2006/relationships/hyperlink" Target="#'4.1-Initial - Non-conformit&#233;s'!A1"/><Relationship Id="rId15" Type="http://schemas.openxmlformats.org/officeDocument/2006/relationships/hyperlink" Target="#'7-Contr&#244;le usage marque'!A1"/><Relationship Id="rId10" Type="http://schemas.openxmlformats.org/officeDocument/2006/relationships/hyperlink" Target="#'4.5-Initial - DA3'!A1"/><Relationship Id="rId4" Type="http://schemas.openxmlformats.org/officeDocument/2006/relationships/hyperlink" Target="#'3-PV r&#233;union cl&#244;ture'!A1"/><Relationship Id="rId9" Type="http://schemas.openxmlformats.org/officeDocument/2006/relationships/hyperlink" Target="#'4.4-Initial - DA2'!A1"/><Relationship Id="rId1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752473</xdr:colOff>
      <xdr:row>3</xdr:row>
      <xdr:rowOff>9525</xdr:rowOff>
    </xdr:from>
    <xdr:to>
      <xdr:col>5</xdr:col>
      <xdr:colOff>761999</xdr:colOff>
      <xdr:row>4</xdr:row>
      <xdr:rowOff>140588</xdr:rowOff>
    </xdr:to>
    <xdr:sp macro="" textlink="">
      <xdr:nvSpPr>
        <xdr:cNvPr id="3" name="Rectangle à coins arrondis 2">
          <a:hlinkClick xmlns:r="http://schemas.openxmlformats.org/officeDocument/2006/relationships" r:id="rId1"/>
        </xdr:cNvPr>
        <xdr:cNvSpPr/>
      </xdr:nvSpPr>
      <xdr:spPr>
        <a:xfrm>
          <a:off x="752473" y="1114425"/>
          <a:ext cx="3819526" cy="292988"/>
        </a:xfrm>
        <a:prstGeom prst="roundRect">
          <a:avLst/>
        </a:prstGeom>
        <a:ln/>
      </xdr:spPr>
      <xdr:style>
        <a:lnRef idx="3">
          <a:schemeClr val="lt1"/>
        </a:lnRef>
        <a:fillRef idx="1">
          <a:schemeClr val="accent3"/>
        </a:fillRef>
        <a:effectRef idx="1">
          <a:schemeClr val="accent3"/>
        </a:effectRef>
        <a:fontRef idx="minor">
          <a:schemeClr val="lt1"/>
        </a:fontRef>
      </xdr:style>
      <xdr:txBody>
        <a:bodyPr rot="0" spcFirstLastPara="1" vertOverflow="clip" horzOverflow="clip" vert="horz" wrap="square" lIns="50800" tIns="50800" rIns="50800" bIns="50800"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r>
            <a:rPr kumimoji="0" lang="fr-FR" sz="1100" b="0" i="0" u="none" strike="noStrike" cap="none" spc="0" normalizeH="0" baseline="0">
              <a:ln>
                <a:noFill/>
              </a:ln>
              <a:solidFill>
                <a:srgbClr val="000000"/>
              </a:solidFill>
              <a:effectLst/>
              <a:uFillTx/>
              <a:latin typeface="+mn-lt"/>
              <a:ea typeface="+mn-ea"/>
              <a:cs typeface="+mn-cs"/>
              <a:sym typeface="Helvetica Neue"/>
            </a:rPr>
            <a:t>1 - Informations</a:t>
          </a:r>
        </a:p>
      </xdr:txBody>
    </xdr:sp>
    <xdr:clientData/>
  </xdr:twoCellAnchor>
  <xdr:twoCellAnchor>
    <xdr:from>
      <xdr:col>1</xdr:col>
      <xdr:colOff>4761</xdr:colOff>
      <xdr:row>11</xdr:row>
      <xdr:rowOff>16192</xdr:rowOff>
    </xdr:from>
    <xdr:to>
      <xdr:col>6</xdr:col>
      <xdr:colOff>4762</xdr:colOff>
      <xdr:row>12</xdr:row>
      <xdr:rowOff>147255</xdr:rowOff>
    </xdr:to>
    <xdr:sp macro="" textlink="">
      <xdr:nvSpPr>
        <xdr:cNvPr id="5" name="Rectangle à coins arrondis 4">
          <a:hlinkClick xmlns:r="http://schemas.openxmlformats.org/officeDocument/2006/relationships" r:id="rId2"/>
        </xdr:cNvPr>
        <xdr:cNvSpPr/>
      </xdr:nvSpPr>
      <xdr:spPr>
        <a:xfrm>
          <a:off x="766761" y="2092642"/>
          <a:ext cx="3810001" cy="292988"/>
        </a:xfrm>
        <a:prstGeom prst="roundRect">
          <a:avLst/>
        </a:prstGeom>
        <a:ln/>
      </xdr:spPr>
      <xdr:style>
        <a:lnRef idx="3">
          <a:schemeClr val="lt1"/>
        </a:lnRef>
        <a:fillRef idx="1">
          <a:schemeClr val="accent3"/>
        </a:fillRef>
        <a:effectRef idx="1">
          <a:schemeClr val="accent3"/>
        </a:effectRef>
        <a:fontRef idx="minor">
          <a:schemeClr val="lt1"/>
        </a:fontRef>
      </xdr:style>
      <xdr:txBody>
        <a:bodyPr rot="0" spcFirstLastPara="1" vertOverflow="clip" horzOverflow="clip" vert="horz" wrap="square" lIns="50800" tIns="50800" rIns="50800" bIns="50800"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r>
            <a:rPr kumimoji="0" lang="fr-FR" sz="1100" b="0" i="0" u="none" strike="noStrike" cap="none" spc="0" normalizeH="0" baseline="0">
              <a:ln>
                <a:noFill/>
              </a:ln>
              <a:solidFill>
                <a:srgbClr val="000000"/>
              </a:solidFill>
              <a:effectLst/>
              <a:uFillTx/>
              <a:latin typeface="+mn-lt"/>
              <a:ea typeface="+mn-ea"/>
              <a:cs typeface="+mn-cs"/>
              <a:sym typeface="Helvetica Neue"/>
            </a:rPr>
            <a:t>4 - Audit initial - Synthèse &amp; Notation</a:t>
          </a:r>
        </a:p>
      </xdr:txBody>
    </xdr:sp>
    <xdr:clientData/>
  </xdr:twoCellAnchor>
  <xdr:twoCellAnchor>
    <xdr:from>
      <xdr:col>1</xdr:col>
      <xdr:colOff>4761</xdr:colOff>
      <xdr:row>5</xdr:row>
      <xdr:rowOff>127634</xdr:rowOff>
    </xdr:from>
    <xdr:to>
      <xdr:col>6</xdr:col>
      <xdr:colOff>4762</xdr:colOff>
      <xdr:row>7</xdr:row>
      <xdr:rowOff>96772</xdr:rowOff>
    </xdr:to>
    <xdr:sp macro="" textlink="">
      <xdr:nvSpPr>
        <xdr:cNvPr id="6" name="Rectangle à coins arrondis 5">
          <a:hlinkClick xmlns:r="http://schemas.openxmlformats.org/officeDocument/2006/relationships" r:id="rId3"/>
        </xdr:cNvPr>
        <xdr:cNvSpPr/>
      </xdr:nvSpPr>
      <xdr:spPr>
        <a:xfrm>
          <a:off x="766761" y="1232534"/>
          <a:ext cx="3810001" cy="292988"/>
        </a:xfrm>
        <a:prstGeom prst="roundRect">
          <a:avLst/>
        </a:prstGeom>
        <a:ln/>
      </xdr:spPr>
      <xdr:style>
        <a:lnRef idx="3">
          <a:schemeClr val="lt1"/>
        </a:lnRef>
        <a:fillRef idx="1">
          <a:schemeClr val="accent3"/>
        </a:fillRef>
        <a:effectRef idx="1">
          <a:schemeClr val="accent3"/>
        </a:effectRef>
        <a:fontRef idx="minor">
          <a:schemeClr val="lt1"/>
        </a:fontRef>
      </xdr:style>
      <xdr:txBody>
        <a:bodyPr rot="0" spcFirstLastPara="1" vertOverflow="clip" horzOverflow="clip" vert="horz" wrap="square" lIns="50800" tIns="50800" rIns="50800" bIns="50800"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r>
            <a:rPr kumimoji="0" lang="fr-FR" sz="1100" b="0" i="0" u="none" strike="noStrike" cap="none" spc="0" normalizeH="0" baseline="0">
              <a:ln>
                <a:noFill/>
              </a:ln>
              <a:solidFill>
                <a:srgbClr val="000000"/>
              </a:solidFill>
              <a:effectLst/>
              <a:uFillTx/>
              <a:latin typeface="+mn-lt"/>
              <a:ea typeface="+mn-ea"/>
              <a:cs typeface="+mn-cs"/>
              <a:sym typeface="Helvetica Neue"/>
            </a:rPr>
            <a:t>2 - Plan d'audit</a:t>
          </a:r>
        </a:p>
      </xdr:txBody>
    </xdr:sp>
    <xdr:clientData/>
  </xdr:twoCellAnchor>
  <xdr:twoCellAnchor>
    <xdr:from>
      <xdr:col>1</xdr:col>
      <xdr:colOff>4761</xdr:colOff>
      <xdr:row>8</xdr:row>
      <xdr:rowOff>67626</xdr:rowOff>
    </xdr:from>
    <xdr:to>
      <xdr:col>6</xdr:col>
      <xdr:colOff>4762</xdr:colOff>
      <xdr:row>10</xdr:row>
      <xdr:rowOff>36764</xdr:rowOff>
    </xdr:to>
    <xdr:sp macro="" textlink="">
      <xdr:nvSpPr>
        <xdr:cNvPr id="7" name="Rectangle à coins arrondis 6">
          <a:hlinkClick xmlns:r="http://schemas.openxmlformats.org/officeDocument/2006/relationships" r:id="rId4"/>
        </xdr:cNvPr>
        <xdr:cNvSpPr/>
      </xdr:nvSpPr>
      <xdr:spPr>
        <a:xfrm>
          <a:off x="766761" y="1658301"/>
          <a:ext cx="3810001" cy="292988"/>
        </a:xfrm>
        <a:prstGeom prst="roundRect">
          <a:avLst/>
        </a:prstGeom>
        <a:ln/>
      </xdr:spPr>
      <xdr:style>
        <a:lnRef idx="3">
          <a:schemeClr val="lt1"/>
        </a:lnRef>
        <a:fillRef idx="1">
          <a:schemeClr val="accent3"/>
        </a:fillRef>
        <a:effectRef idx="1">
          <a:schemeClr val="accent3"/>
        </a:effectRef>
        <a:fontRef idx="minor">
          <a:schemeClr val="lt1"/>
        </a:fontRef>
      </xdr:style>
      <xdr:txBody>
        <a:bodyPr rot="0" spcFirstLastPara="1" vertOverflow="clip" horzOverflow="clip" vert="horz" wrap="square" lIns="50800" tIns="50800" rIns="50800" bIns="50800"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r>
            <a:rPr kumimoji="0" lang="fr-FR" sz="1100" b="0" i="0" u="none" strike="noStrike" cap="none" spc="0" normalizeH="0" baseline="0">
              <a:ln>
                <a:noFill/>
              </a:ln>
              <a:solidFill>
                <a:srgbClr val="000000"/>
              </a:solidFill>
              <a:effectLst/>
              <a:uFillTx/>
              <a:latin typeface="+mn-lt"/>
              <a:ea typeface="+mn-ea"/>
              <a:cs typeface="+mn-cs"/>
              <a:sym typeface="Helvetica Neue"/>
            </a:rPr>
            <a:t>3 - PV Réunion de clôture</a:t>
          </a:r>
        </a:p>
      </xdr:txBody>
    </xdr:sp>
    <xdr:clientData/>
  </xdr:twoCellAnchor>
  <xdr:twoCellAnchor>
    <xdr:from>
      <xdr:col>0</xdr:col>
      <xdr:colOff>757236</xdr:colOff>
      <xdr:row>13</xdr:row>
      <xdr:rowOff>131443</xdr:rowOff>
    </xdr:from>
    <xdr:to>
      <xdr:col>5</xdr:col>
      <xdr:colOff>757237</xdr:colOff>
      <xdr:row>15</xdr:row>
      <xdr:rowOff>100581</xdr:rowOff>
    </xdr:to>
    <xdr:sp macro="" textlink="">
      <xdr:nvSpPr>
        <xdr:cNvPr id="8" name="Rectangle à coins arrondis 7">
          <a:hlinkClick xmlns:r="http://schemas.openxmlformats.org/officeDocument/2006/relationships" r:id="rId5"/>
        </xdr:cNvPr>
        <xdr:cNvSpPr/>
      </xdr:nvSpPr>
      <xdr:spPr>
        <a:xfrm>
          <a:off x="757236" y="2531743"/>
          <a:ext cx="3810001" cy="292988"/>
        </a:xfrm>
        <a:prstGeom prst="roundRect">
          <a:avLst/>
        </a:prstGeom>
        <a:ln/>
      </xdr:spPr>
      <xdr:style>
        <a:lnRef idx="3">
          <a:schemeClr val="lt1"/>
        </a:lnRef>
        <a:fillRef idx="1">
          <a:schemeClr val="accent3"/>
        </a:fillRef>
        <a:effectRef idx="1">
          <a:schemeClr val="accent3"/>
        </a:effectRef>
        <a:fontRef idx="minor">
          <a:schemeClr val="lt1"/>
        </a:fontRef>
      </xdr:style>
      <xdr:txBody>
        <a:bodyPr rot="0" spcFirstLastPara="1" vertOverflow="clip" horzOverflow="clip" vert="horz" wrap="square" lIns="50800" tIns="50800" rIns="50800" bIns="50800"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r>
            <a:rPr kumimoji="0" lang="fr-FR" sz="1100" b="0" i="0" u="none" strike="noStrike" cap="none" spc="0" normalizeH="0" baseline="0">
              <a:ln>
                <a:noFill/>
              </a:ln>
              <a:solidFill>
                <a:schemeClr val="tx1"/>
              </a:solidFill>
              <a:effectLst/>
              <a:uFillTx/>
              <a:latin typeface="+mn-lt"/>
              <a:ea typeface="+mn-ea"/>
              <a:cs typeface="+mn-cs"/>
              <a:sym typeface="Helvetica Neue"/>
            </a:rPr>
            <a:t>4.1 - I</a:t>
          </a:r>
          <a:r>
            <a:rPr lang="fr-FR" sz="1100" b="0" i="0" baseline="0">
              <a:solidFill>
                <a:schemeClr val="tx1"/>
              </a:solidFill>
              <a:effectLst/>
              <a:latin typeface="+mn-lt"/>
              <a:ea typeface="+mn-ea"/>
              <a:cs typeface="+mn-cs"/>
            </a:rPr>
            <a:t>ni</a:t>
          </a:r>
          <a:r>
            <a:rPr kumimoji="0" lang="fr-FR" sz="1100" b="0" i="0" u="none" strike="noStrike" cap="none" spc="0" normalizeH="0" baseline="0">
              <a:ln>
                <a:noFill/>
              </a:ln>
              <a:solidFill>
                <a:schemeClr val="tx1"/>
              </a:solidFill>
              <a:effectLst/>
              <a:uFillTx/>
              <a:latin typeface="+mn-lt"/>
              <a:ea typeface="+mn-ea"/>
              <a:cs typeface="+mn-cs"/>
            </a:rPr>
            <a:t>tial </a:t>
          </a:r>
          <a:r>
            <a:rPr lang="fr-FR" sz="1100" b="0" i="0" baseline="0">
              <a:solidFill>
                <a:schemeClr val="tx1"/>
              </a:solidFill>
              <a:effectLst/>
              <a:latin typeface="+mn-lt"/>
              <a:ea typeface="+mn-ea"/>
              <a:cs typeface="+mn-cs"/>
            </a:rPr>
            <a:t>- </a:t>
          </a:r>
          <a:r>
            <a:rPr kumimoji="0" lang="fr-FR" sz="1100" b="0" i="0" u="none" strike="noStrike" cap="none" spc="0" normalizeH="0" baseline="0">
              <a:ln>
                <a:noFill/>
              </a:ln>
              <a:solidFill>
                <a:srgbClr val="000000"/>
              </a:solidFill>
              <a:effectLst/>
              <a:uFillTx/>
              <a:latin typeface="+mn-lt"/>
              <a:ea typeface="+mn-ea"/>
              <a:cs typeface="+mn-cs"/>
              <a:sym typeface="Helvetica Neue"/>
            </a:rPr>
            <a:t>Non-conformités</a:t>
          </a:r>
        </a:p>
      </xdr:txBody>
    </xdr:sp>
    <xdr:clientData/>
  </xdr:twoCellAnchor>
  <xdr:twoCellAnchor>
    <xdr:from>
      <xdr:col>0</xdr:col>
      <xdr:colOff>757236</xdr:colOff>
      <xdr:row>16</xdr:row>
      <xdr:rowOff>80960</xdr:rowOff>
    </xdr:from>
    <xdr:to>
      <xdr:col>5</xdr:col>
      <xdr:colOff>757237</xdr:colOff>
      <xdr:row>18</xdr:row>
      <xdr:rowOff>50098</xdr:rowOff>
    </xdr:to>
    <xdr:sp macro="" textlink="">
      <xdr:nvSpPr>
        <xdr:cNvPr id="9" name="Rectangle à coins arrondis 8">
          <a:hlinkClick xmlns:r="http://schemas.openxmlformats.org/officeDocument/2006/relationships" r:id="rId6"/>
        </xdr:cNvPr>
        <xdr:cNvSpPr/>
      </xdr:nvSpPr>
      <xdr:spPr>
        <a:xfrm>
          <a:off x="757236" y="2967035"/>
          <a:ext cx="3810001" cy="292988"/>
        </a:xfrm>
        <a:prstGeom prst="roundRect">
          <a:avLst/>
        </a:prstGeom>
        <a:ln/>
      </xdr:spPr>
      <xdr:style>
        <a:lnRef idx="3">
          <a:schemeClr val="lt1"/>
        </a:lnRef>
        <a:fillRef idx="1">
          <a:schemeClr val="accent3"/>
        </a:fillRef>
        <a:effectRef idx="1">
          <a:schemeClr val="accent3"/>
        </a:effectRef>
        <a:fontRef idx="minor">
          <a:schemeClr val="lt1"/>
        </a:fontRef>
      </xdr:style>
      <xdr:txBody>
        <a:bodyPr rot="0" spcFirstLastPara="1" vertOverflow="clip" horzOverflow="clip" vert="horz" wrap="square" lIns="50800" tIns="50800" rIns="50800" bIns="50800"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r>
            <a:rPr kumimoji="0" lang="fr-FR" sz="1100" b="0" i="0" u="none" strike="noStrike" cap="none" spc="0" normalizeH="0" baseline="0">
              <a:ln>
                <a:noFill/>
              </a:ln>
              <a:solidFill>
                <a:srgbClr val="000000"/>
              </a:solidFill>
              <a:effectLst/>
              <a:uFillTx/>
              <a:latin typeface="+mn-lt"/>
              <a:ea typeface="+mn-ea"/>
              <a:cs typeface="+mn-cs"/>
              <a:sym typeface="Helvetica Neue"/>
            </a:rPr>
            <a:t>4.1.1 - Fiche non-conformité</a:t>
          </a:r>
        </a:p>
      </xdr:txBody>
    </xdr:sp>
    <xdr:clientData/>
  </xdr:twoCellAnchor>
  <xdr:twoCellAnchor>
    <xdr:from>
      <xdr:col>1</xdr:col>
      <xdr:colOff>14286</xdr:colOff>
      <xdr:row>19</xdr:row>
      <xdr:rowOff>40002</xdr:rowOff>
    </xdr:from>
    <xdr:to>
      <xdr:col>6</xdr:col>
      <xdr:colOff>14287</xdr:colOff>
      <xdr:row>21</xdr:row>
      <xdr:rowOff>9140</xdr:rowOff>
    </xdr:to>
    <xdr:sp macro="" textlink="">
      <xdr:nvSpPr>
        <xdr:cNvPr id="10" name="Rectangle à coins arrondis 9">
          <a:hlinkClick xmlns:r="http://schemas.openxmlformats.org/officeDocument/2006/relationships" r:id="rId7"/>
        </xdr:cNvPr>
        <xdr:cNvSpPr/>
      </xdr:nvSpPr>
      <xdr:spPr>
        <a:xfrm>
          <a:off x="776286" y="3411852"/>
          <a:ext cx="3810001" cy="292988"/>
        </a:xfrm>
        <a:prstGeom prst="roundRect">
          <a:avLst/>
        </a:prstGeom>
        <a:ln/>
      </xdr:spPr>
      <xdr:style>
        <a:lnRef idx="3">
          <a:schemeClr val="lt1"/>
        </a:lnRef>
        <a:fillRef idx="1">
          <a:schemeClr val="accent3"/>
        </a:fillRef>
        <a:effectRef idx="1">
          <a:schemeClr val="accent3"/>
        </a:effectRef>
        <a:fontRef idx="minor">
          <a:schemeClr val="lt1"/>
        </a:fontRef>
      </xdr:style>
      <xdr:txBody>
        <a:bodyPr rot="0" spcFirstLastPara="1" vertOverflow="clip" horzOverflow="clip" vert="horz" wrap="square" lIns="50800" tIns="50800" rIns="50800" bIns="50800"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r>
            <a:rPr kumimoji="0" lang="fr-FR" sz="1100" b="0" i="0" u="none" strike="noStrike" cap="none" spc="0" normalizeH="0" baseline="0">
              <a:ln>
                <a:noFill/>
              </a:ln>
              <a:solidFill>
                <a:srgbClr val="000000"/>
              </a:solidFill>
              <a:effectLst/>
              <a:uFillTx/>
              <a:latin typeface="+mn-lt"/>
              <a:ea typeface="+mn-ea"/>
              <a:cs typeface="+mn-cs"/>
              <a:sym typeface="Helvetica Neue"/>
            </a:rPr>
            <a:t>4.2 - Initial - DA transversal</a:t>
          </a:r>
        </a:p>
      </xdr:txBody>
    </xdr:sp>
    <xdr:clientData/>
  </xdr:twoCellAnchor>
  <xdr:twoCellAnchor>
    <xdr:from>
      <xdr:col>0</xdr:col>
      <xdr:colOff>757236</xdr:colOff>
      <xdr:row>21</xdr:row>
      <xdr:rowOff>151444</xdr:rowOff>
    </xdr:from>
    <xdr:to>
      <xdr:col>5</xdr:col>
      <xdr:colOff>757237</xdr:colOff>
      <xdr:row>23</xdr:row>
      <xdr:rowOff>120582</xdr:rowOff>
    </xdr:to>
    <xdr:sp macro="" textlink="">
      <xdr:nvSpPr>
        <xdr:cNvPr id="11" name="Rectangle à coins arrondis 10">
          <a:hlinkClick xmlns:r="http://schemas.openxmlformats.org/officeDocument/2006/relationships" r:id="rId8"/>
        </xdr:cNvPr>
        <xdr:cNvSpPr/>
      </xdr:nvSpPr>
      <xdr:spPr>
        <a:xfrm>
          <a:off x="757236" y="3847144"/>
          <a:ext cx="3810001" cy="292988"/>
        </a:xfrm>
        <a:prstGeom prst="roundRect">
          <a:avLst/>
        </a:prstGeom>
        <a:ln/>
      </xdr:spPr>
      <xdr:style>
        <a:lnRef idx="3">
          <a:schemeClr val="lt1"/>
        </a:lnRef>
        <a:fillRef idx="1">
          <a:schemeClr val="accent3"/>
        </a:fillRef>
        <a:effectRef idx="1">
          <a:schemeClr val="accent3"/>
        </a:effectRef>
        <a:fontRef idx="minor">
          <a:schemeClr val="lt1"/>
        </a:fontRef>
      </xdr:style>
      <xdr:txBody>
        <a:bodyPr rot="0" spcFirstLastPara="1" vertOverflow="clip" horzOverflow="clip" vert="horz" wrap="square" lIns="50800" tIns="50800" rIns="50800" bIns="50800"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r>
            <a:rPr kumimoji="0" lang="fr-FR" sz="1100" b="0" i="0" u="none" strike="noStrike" cap="none" spc="0" normalizeH="0" baseline="0">
              <a:ln>
                <a:noFill/>
              </a:ln>
              <a:solidFill>
                <a:srgbClr val="000000"/>
              </a:solidFill>
              <a:effectLst/>
              <a:uFillTx/>
              <a:latin typeface="+mn-lt"/>
              <a:ea typeface="+mn-ea"/>
              <a:cs typeface="+mn-cs"/>
              <a:sym typeface="Helvetica Neue"/>
            </a:rPr>
            <a:t>4.3 - Initial - DA1</a:t>
          </a:r>
        </a:p>
      </xdr:txBody>
    </xdr:sp>
    <xdr:clientData/>
  </xdr:twoCellAnchor>
  <xdr:twoCellAnchor>
    <xdr:from>
      <xdr:col>1</xdr:col>
      <xdr:colOff>4761</xdr:colOff>
      <xdr:row>24</xdr:row>
      <xdr:rowOff>72386</xdr:rowOff>
    </xdr:from>
    <xdr:to>
      <xdr:col>6</xdr:col>
      <xdr:colOff>4762</xdr:colOff>
      <xdr:row>26</xdr:row>
      <xdr:rowOff>41524</xdr:rowOff>
    </xdr:to>
    <xdr:sp macro="" textlink="">
      <xdr:nvSpPr>
        <xdr:cNvPr id="12" name="Rectangle à coins arrondis 11">
          <a:hlinkClick xmlns:r="http://schemas.openxmlformats.org/officeDocument/2006/relationships" r:id="rId9"/>
        </xdr:cNvPr>
        <xdr:cNvSpPr/>
      </xdr:nvSpPr>
      <xdr:spPr>
        <a:xfrm>
          <a:off x="766761" y="4253861"/>
          <a:ext cx="3810001" cy="292988"/>
        </a:xfrm>
        <a:prstGeom prst="roundRect">
          <a:avLst/>
        </a:prstGeom>
        <a:ln/>
      </xdr:spPr>
      <xdr:style>
        <a:lnRef idx="3">
          <a:schemeClr val="lt1"/>
        </a:lnRef>
        <a:fillRef idx="1">
          <a:schemeClr val="accent3"/>
        </a:fillRef>
        <a:effectRef idx="1">
          <a:schemeClr val="accent3"/>
        </a:effectRef>
        <a:fontRef idx="minor">
          <a:schemeClr val="lt1"/>
        </a:fontRef>
      </xdr:style>
      <xdr:txBody>
        <a:bodyPr rot="0" spcFirstLastPara="1" vertOverflow="clip" horzOverflow="clip" vert="horz" wrap="square" lIns="50800" tIns="50800" rIns="50800" bIns="50800"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r>
            <a:rPr kumimoji="0" lang="fr-FR" sz="1100" b="0" i="0" u="none" strike="noStrike" cap="none" spc="0" normalizeH="0" baseline="0">
              <a:ln>
                <a:noFill/>
              </a:ln>
              <a:solidFill>
                <a:srgbClr val="000000"/>
              </a:solidFill>
              <a:effectLst/>
              <a:uFillTx/>
              <a:latin typeface="+mn-lt"/>
              <a:ea typeface="+mn-ea"/>
              <a:cs typeface="+mn-cs"/>
              <a:sym typeface="Helvetica Neue"/>
            </a:rPr>
            <a:t>4.4 - Initial - DA2</a:t>
          </a:r>
        </a:p>
      </xdr:txBody>
    </xdr:sp>
    <xdr:clientData/>
  </xdr:twoCellAnchor>
  <xdr:twoCellAnchor>
    <xdr:from>
      <xdr:col>1</xdr:col>
      <xdr:colOff>14286</xdr:colOff>
      <xdr:row>27</xdr:row>
      <xdr:rowOff>2853</xdr:rowOff>
    </xdr:from>
    <xdr:to>
      <xdr:col>6</xdr:col>
      <xdr:colOff>14287</xdr:colOff>
      <xdr:row>28</xdr:row>
      <xdr:rowOff>133916</xdr:rowOff>
    </xdr:to>
    <xdr:sp macro="" textlink="">
      <xdr:nvSpPr>
        <xdr:cNvPr id="13" name="Rectangle à coins arrondis 12">
          <a:hlinkClick xmlns:r="http://schemas.openxmlformats.org/officeDocument/2006/relationships" r:id="rId10"/>
        </xdr:cNvPr>
        <xdr:cNvSpPr/>
      </xdr:nvSpPr>
      <xdr:spPr>
        <a:xfrm>
          <a:off x="776286" y="4670103"/>
          <a:ext cx="3810001" cy="292988"/>
        </a:xfrm>
        <a:prstGeom prst="roundRect">
          <a:avLst/>
        </a:prstGeom>
        <a:ln/>
      </xdr:spPr>
      <xdr:style>
        <a:lnRef idx="3">
          <a:schemeClr val="lt1"/>
        </a:lnRef>
        <a:fillRef idx="1">
          <a:schemeClr val="accent3"/>
        </a:fillRef>
        <a:effectRef idx="1">
          <a:schemeClr val="accent3"/>
        </a:effectRef>
        <a:fontRef idx="minor">
          <a:schemeClr val="lt1"/>
        </a:fontRef>
      </xdr:style>
      <xdr:txBody>
        <a:bodyPr rot="0" spcFirstLastPara="1" vertOverflow="clip" horzOverflow="clip" vert="horz" wrap="square" lIns="50800" tIns="50800" rIns="50800" bIns="50800"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r>
            <a:rPr kumimoji="0" lang="fr-FR" sz="1100" b="0" i="0" u="none" strike="noStrike" cap="none" spc="0" normalizeH="0" baseline="0">
              <a:ln>
                <a:noFill/>
              </a:ln>
              <a:solidFill>
                <a:srgbClr val="000000"/>
              </a:solidFill>
              <a:effectLst/>
              <a:uFillTx/>
              <a:latin typeface="+mn-lt"/>
              <a:ea typeface="+mn-ea"/>
              <a:cs typeface="+mn-cs"/>
              <a:sym typeface="Helvetica Neue"/>
            </a:rPr>
            <a:t>4.5 - Initial - DA3</a:t>
          </a:r>
        </a:p>
      </xdr:txBody>
    </xdr:sp>
    <xdr:clientData/>
  </xdr:twoCellAnchor>
  <xdr:twoCellAnchor>
    <xdr:from>
      <xdr:col>1</xdr:col>
      <xdr:colOff>33336</xdr:colOff>
      <xdr:row>29</xdr:row>
      <xdr:rowOff>76200</xdr:rowOff>
    </xdr:from>
    <xdr:to>
      <xdr:col>6</xdr:col>
      <xdr:colOff>33337</xdr:colOff>
      <xdr:row>31</xdr:row>
      <xdr:rowOff>45338</xdr:rowOff>
    </xdr:to>
    <xdr:sp macro="" textlink="">
      <xdr:nvSpPr>
        <xdr:cNvPr id="14" name="Rectangle à coins arrondis 13">
          <a:hlinkClick xmlns:r="http://schemas.openxmlformats.org/officeDocument/2006/relationships" r:id="rId11"/>
        </xdr:cNvPr>
        <xdr:cNvSpPr/>
      </xdr:nvSpPr>
      <xdr:spPr>
        <a:xfrm>
          <a:off x="795336" y="5067300"/>
          <a:ext cx="3810001" cy="292988"/>
        </a:xfrm>
        <a:prstGeom prst="roundRect">
          <a:avLst/>
        </a:prstGeom>
        <a:ln/>
      </xdr:spPr>
      <xdr:style>
        <a:lnRef idx="3">
          <a:schemeClr val="lt1"/>
        </a:lnRef>
        <a:fillRef idx="1">
          <a:schemeClr val="accent3"/>
        </a:fillRef>
        <a:effectRef idx="1">
          <a:schemeClr val="accent3"/>
        </a:effectRef>
        <a:fontRef idx="minor">
          <a:schemeClr val="lt1"/>
        </a:fontRef>
      </xdr:style>
      <xdr:txBody>
        <a:bodyPr rot="0" spcFirstLastPara="1" vertOverflow="clip" horzOverflow="clip" vert="horz" wrap="square" lIns="50800" tIns="50800" rIns="50800" bIns="50800"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r>
            <a:rPr kumimoji="0" lang="fr-FR" sz="1100" b="0" i="0" u="none" strike="noStrike" cap="none" spc="0" normalizeH="0" baseline="0">
              <a:ln>
                <a:noFill/>
              </a:ln>
              <a:solidFill>
                <a:srgbClr val="000000"/>
              </a:solidFill>
              <a:effectLst/>
              <a:uFillTx/>
              <a:latin typeface="+mn-lt"/>
              <a:ea typeface="+mn-ea"/>
              <a:cs typeface="+mn-cs"/>
              <a:sym typeface="Helvetica Neue"/>
            </a:rPr>
            <a:t>5 - Audit de suivi - Synthèse &amp; Notation</a:t>
          </a:r>
        </a:p>
      </xdr:txBody>
    </xdr:sp>
    <xdr:clientData/>
  </xdr:twoCellAnchor>
  <xdr:twoCellAnchor>
    <xdr:from>
      <xdr:col>1</xdr:col>
      <xdr:colOff>23811</xdr:colOff>
      <xdr:row>34</xdr:row>
      <xdr:rowOff>50478</xdr:rowOff>
    </xdr:from>
    <xdr:to>
      <xdr:col>6</xdr:col>
      <xdr:colOff>23812</xdr:colOff>
      <xdr:row>36</xdr:row>
      <xdr:rowOff>19616</xdr:rowOff>
    </xdr:to>
    <xdr:sp macro="" textlink="">
      <xdr:nvSpPr>
        <xdr:cNvPr id="15" name="Rectangle à coins arrondis 14">
          <a:hlinkClick xmlns:r="http://schemas.openxmlformats.org/officeDocument/2006/relationships" r:id="rId12"/>
        </xdr:cNvPr>
        <xdr:cNvSpPr/>
      </xdr:nvSpPr>
      <xdr:spPr>
        <a:xfrm>
          <a:off x="785811" y="5851203"/>
          <a:ext cx="3810001" cy="292988"/>
        </a:xfrm>
        <a:prstGeom prst="roundRect">
          <a:avLst/>
        </a:prstGeom>
        <a:ln/>
      </xdr:spPr>
      <xdr:style>
        <a:lnRef idx="3">
          <a:schemeClr val="lt1"/>
        </a:lnRef>
        <a:fillRef idx="1">
          <a:schemeClr val="accent3"/>
        </a:fillRef>
        <a:effectRef idx="1">
          <a:schemeClr val="accent3"/>
        </a:effectRef>
        <a:fontRef idx="minor">
          <a:schemeClr val="lt1"/>
        </a:fontRef>
      </xdr:style>
      <xdr:txBody>
        <a:bodyPr rot="0" spcFirstLastPara="1" vertOverflow="clip" horzOverflow="clip" vert="horz" wrap="square" lIns="50800" tIns="50800" rIns="50800" bIns="50800" numCol="1" spcCol="38100" rtlCol="0" anchor="t">
          <a:spAutoFit/>
        </a:bodyPr>
        <a:lstStyle/>
        <a:p>
          <a:pPr marL="0" marR="0" lvl="0" indent="0" algn="l" defTabSz="914400" rtl="0" eaLnBrk="1" fontAlgn="auto" latinLnBrk="0" hangingPunct="0">
            <a:lnSpc>
              <a:spcPct val="100000"/>
            </a:lnSpc>
            <a:spcBef>
              <a:spcPts val="0"/>
            </a:spcBef>
            <a:spcAft>
              <a:spcPts val="0"/>
            </a:spcAft>
            <a:buClrTx/>
            <a:buSzTx/>
            <a:buFontTx/>
            <a:buNone/>
            <a:tabLst/>
            <a:defRPr/>
          </a:pPr>
          <a:r>
            <a:rPr lang="fr-FR" sz="1100" b="0" i="0" baseline="0">
              <a:solidFill>
                <a:sysClr val="windowText" lastClr="000000"/>
              </a:solidFill>
              <a:effectLst/>
              <a:latin typeface="+mn-lt"/>
              <a:ea typeface="+mn-ea"/>
              <a:cs typeface="+mn-cs"/>
            </a:rPr>
            <a:t>6 - Durées d'audit</a:t>
          </a:r>
          <a:endParaRPr lang="fr-FR">
            <a:solidFill>
              <a:sysClr val="windowText" lastClr="000000"/>
            </a:solidFill>
            <a:effectLst/>
          </a:endParaRPr>
        </a:p>
      </xdr:txBody>
    </xdr:sp>
    <xdr:clientData/>
  </xdr:twoCellAnchor>
  <xdr:twoCellAnchor>
    <xdr:from>
      <xdr:col>1</xdr:col>
      <xdr:colOff>23811</xdr:colOff>
      <xdr:row>31</xdr:row>
      <xdr:rowOff>150493</xdr:rowOff>
    </xdr:from>
    <xdr:to>
      <xdr:col>6</xdr:col>
      <xdr:colOff>23812</xdr:colOff>
      <xdr:row>33</xdr:row>
      <xdr:rowOff>119631</xdr:rowOff>
    </xdr:to>
    <xdr:sp macro="" textlink="">
      <xdr:nvSpPr>
        <xdr:cNvPr id="16" name="Rectangle à coins arrondis 15">
          <a:hlinkClick xmlns:r="http://schemas.openxmlformats.org/officeDocument/2006/relationships" r:id="rId13"/>
        </xdr:cNvPr>
        <xdr:cNvSpPr/>
      </xdr:nvSpPr>
      <xdr:spPr>
        <a:xfrm>
          <a:off x="785811" y="5465443"/>
          <a:ext cx="3810001" cy="292988"/>
        </a:xfrm>
        <a:prstGeom prst="roundRect">
          <a:avLst/>
        </a:prstGeom>
        <a:ln/>
      </xdr:spPr>
      <xdr:style>
        <a:lnRef idx="3">
          <a:schemeClr val="lt1"/>
        </a:lnRef>
        <a:fillRef idx="1">
          <a:schemeClr val="accent3"/>
        </a:fillRef>
        <a:effectRef idx="1">
          <a:schemeClr val="accent3"/>
        </a:effectRef>
        <a:fontRef idx="minor">
          <a:schemeClr val="lt1"/>
        </a:fontRef>
      </xdr:style>
      <xdr:txBody>
        <a:bodyPr rot="0" spcFirstLastPara="1" vertOverflow="clip" horzOverflow="clip" vert="horz" wrap="square" lIns="50800" tIns="50800" rIns="50800" bIns="50800"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r>
            <a:rPr kumimoji="0" lang="fr-FR" sz="1100" b="0" i="0" u="none" strike="noStrike" cap="none" spc="0" normalizeH="0" baseline="0">
              <a:ln>
                <a:noFill/>
              </a:ln>
              <a:solidFill>
                <a:schemeClr val="tx1"/>
              </a:solidFill>
              <a:effectLst/>
              <a:uFillTx/>
              <a:latin typeface="+mn-lt"/>
              <a:ea typeface="+mn-ea"/>
              <a:cs typeface="+mn-cs"/>
              <a:sym typeface="Helvetica Neue"/>
            </a:rPr>
            <a:t>5.1 - Suivi</a:t>
          </a:r>
          <a:r>
            <a:rPr kumimoji="0" lang="fr-FR" sz="1100" b="0" i="0" u="none" strike="noStrike" cap="none" spc="0" normalizeH="0" baseline="0">
              <a:ln>
                <a:noFill/>
              </a:ln>
              <a:solidFill>
                <a:schemeClr val="tx1"/>
              </a:solidFill>
              <a:effectLst/>
              <a:uFillTx/>
              <a:latin typeface="+mn-lt"/>
              <a:ea typeface="+mn-ea"/>
              <a:cs typeface="+mn-cs"/>
            </a:rPr>
            <a:t> </a:t>
          </a:r>
          <a:r>
            <a:rPr lang="fr-FR" sz="1100" b="0" i="0" baseline="0">
              <a:solidFill>
                <a:schemeClr val="tx1"/>
              </a:solidFill>
              <a:effectLst/>
              <a:latin typeface="+mn-lt"/>
              <a:ea typeface="+mn-ea"/>
              <a:cs typeface="+mn-cs"/>
            </a:rPr>
            <a:t>- </a:t>
          </a:r>
          <a:r>
            <a:rPr kumimoji="0" lang="fr-FR" sz="1100" b="0" i="0" u="none" strike="noStrike" cap="none" spc="0" normalizeH="0" baseline="0">
              <a:ln>
                <a:noFill/>
              </a:ln>
              <a:solidFill>
                <a:srgbClr val="000000"/>
              </a:solidFill>
              <a:effectLst/>
              <a:uFillTx/>
              <a:latin typeface="+mn-lt"/>
              <a:ea typeface="+mn-ea"/>
              <a:cs typeface="+mn-cs"/>
              <a:sym typeface="Helvetica Neue"/>
            </a:rPr>
            <a:t>Non-conformités</a:t>
          </a:r>
        </a:p>
      </xdr:txBody>
    </xdr:sp>
    <xdr:clientData/>
  </xdr:twoCellAnchor>
  <xdr:twoCellAnchor editAs="oneCell">
    <xdr:from>
      <xdr:col>8</xdr:col>
      <xdr:colOff>533400</xdr:colOff>
      <xdr:row>0</xdr:row>
      <xdr:rowOff>0</xdr:rowOff>
    </xdr:from>
    <xdr:to>
      <xdr:col>10</xdr:col>
      <xdr:colOff>15240</xdr:colOff>
      <xdr:row>1</xdr:row>
      <xdr:rowOff>9525</xdr:rowOff>
    </xdr:to>
    <xdr:pic>
      <xdr:nvPicPr>
        <xdr:cNvPr id="2" name="Image 1"/>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6629400" y="0"/>
          <a:ext cx="1005840" cy="838200"/>
        </a:xfrm>
        <a:prstGeom prst="rect">
          <a:avLst/>
        </a:prstGeom>
      </xdr:spPr>
    </xdr:pic>
    <xdr:clientData/>
  </xdr:twoCellAnchor>
  <xdr:twoCellAnchor>
    <xdr:from>
      <xdr:col>1</xdr:col>
      <xdr:colOff>19050</xdr:colOff>
      <xdr:row>36</xdr:row>
      <xdr:rowOff>104775</xdr:rowOff>
    </xdr:from>
    <xdr:to>
      <xdr:col>6</xdr:col>
      <xdr:colOff>28576</xdr:colOff>
      <xdr:row>38</xdr:row>
      <xdr:rowOff>73913</xdr:rowOff>
    </xdr:to>
    <xdr:sp macro="" textlink="">
      <xdr:nvSpPr>
        <xdr:cNvPr id="18" name="Rectangle à coins arrondis 17">
          <a:hlinkClick xmlns:r="http://schemas.openxmlformats.org/officeDocument/2006/relationships" r:id="rId15"/>
        </xdr:cNvPr>
        <xdr:cNvSpPr/>
      </xdr:nvSpPr>
      <xdr:spPr>
        <a:xfrm>
          <a:off x="781050" y="6600825"/>
          <a:ext cx="3819526" cy="292988"/>
        </a:xfrm>
        <a:prstGeom prst="roundRect">
          <a:avLst/>
        </a:prstGeom>
        <a:ln/>
      </xdr:spPr>
      <xdr:style>
        <a:lnRef idx="3">
          <a:schemeClr val="lt1"/>
        </a:lnRef>
        <a:fillRef idx="1">
          <a:schemeClr val="accent3"/>
        </a:fillRef>
        <a:effectRef idx="1">
          <a:schemeClr val="accent3"/>
        </a:effectRef>
        <a:fontRef idx="minor">
          <a:schemeClr val="lt1"/>
        </a:fontRef>
      </xdr:style>
      <xdr:txBody>
        <a:bodyPr rot="0" spcFirstLastPara="1" vertOverflow="clip" horzOverflow="clip" vert="horz" wrap="square" lIns="50800" tIns="50800" rIns="50800" bIns="50800"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r>
            <a:rPr kumimoji="0" lang="fr-FR" sz="1100" b="0" i="0" u="none" strike="noStrike" cap="none" spc="0" normalizeH="0" baseline="0">
              <a:ln>
                <a:noFill/>
              </a:ln>
              <a:solidFill>
                <a:srgbClr val="000000"/>
              </a:solidFill>
              <a:effectLst/>
              <a:uFillTx/>
              <a:latin typeface="+mn-lt"/>
              <a:ea typeface="+mn-ea"/>
              <a:cs typeface="+mn-cs"/>
              <a:sym typeface="Helvetica Neue"/>
            </a:rPr>
            <a:t>7 - Contrôle d'usage de la marque</a:t>
          </a:r>
        </a:p>
      </xdr:txBody>
    </xdr:sp>
    <xdr:clientData/>
  </xdr:twoCellAnchor>
</xdr:wsDr>
</file>

<file path=xl/tables/table1.xml><?xml version="1.0" encoding="utf-8"?>
<table xmlns="http://schemas.openxmlformats.org/spreadsheetml/2006/main" id="1" name="Tableau1" displayName="Tableau1" ref="F1:J19" totalsRowShown="0" headerRowDxfId="6" dataDxfId="5">
  <autoFilter ref="F1:J19"/>
  <tableColumns count="5">
    <tableColumn id="1" name="Catégorie" dataDxfId="4"/>
    <tableColumn id="6" name="Critère" dataDxfId="3"/>
    <tableColumn id="2" name="Modalité d'audit DA1" dataDxfId="2"/>
    <tableColumn id="3" name="Modalité d'audit DA2" dataDxfId="1"/>
    <tableColumn id="4" name="Modalité d'audit DA3" dataDxfId="0"/>
  </tableColumns>
  <tableStyleInfo name="TableStyleMedium2" showFirstColumn="0" showLastColumn="0" showRowStripes="1" showColumnStripes="0"/>
</table>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election activeCell="J8" sqref="J8"/>
    </sheetView>
  </sheetViews>
  <sheetFormatPr baseColWidth="10" defaultRowHeight="12.75"/>
  <sheetData>
    <row r="1" spans="1:11" ht="65.25" customHeight="1">
      <c r="A1" s="676" t="s">
        <v>392</v>
      </c>
      <c r="B1" s="677"/>
      <c r="C1" s="677"/>
      <c r="D1" s="677"/>
      <c r="E1" s="677"/>
      <c r="F1" s="677"/>
      <c r="G1" s="677"/>
      <c r="H1" s="88"/>
      <c r="I1" s="88"/>
      <c r="J1" s="88"/>
      <c r="K1" s="104"/>
    </row>
  </sheetData>
  <mergeCells count="1">
    <mergeCell ref="A1:G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45"/>
  <sheetViews>
    <sheetView showGridLines="0" zoomScale="57" zoomScaleNormal="57" workbookViewId="0">
      <pane xSplit="1" topLeftCell="B1" activePane="topRight" state="frozen"/>
      <selection pane="topRight" activeCell="B32" sqref="B32:B36"/>
    </sheetView>
  </sheetViews>
  <sheetFormatPr baseColWidth="10" defaultColWidth="16.28515625" defaultRowHeight="12.75" customHeight="1"/>
  <cols>
    <col min="1" max="3" width="32.85546875" style="58" customWidth="1"/>
    <col min="4" max="4" width="35.140625" style="58" customWidth="1"/>
    <col min="5" max="5" width="10.5703125" style="58" hidden="1" customWidth="1"/>
    <col min="6" max="6" width="14.28515625" style="58" customWidth="1"/>
    <col min="7" max="7" width="8.28515625" style="58" customWidth="1"/>
    <col min="8" max="8" width="11.7109375" style="58" customWidth="1"/>
    <col min="9" max="9" width="34.140625" style="93" customWidth="1"/>
    <col min="10" max="10" width="50.140625" style="58" customWidth="1"/>
    <col min="11" max="11" width="30.85546875" style="58" customWidth="1"/>
    <col min="12" max="12" width="41.140625" style="58" customWidth="1"/>
    <col min="13" max="13" width="39" style="58" customWidth="1"/>
    <col min="14" max="14" width="110.140625" style="58" customWidth="1"/>
    <col min="15" max="255" width="16.28515625" style="58" customWidth="1"/>
    <col min="256" max="16384" width="16.28515625" style="58"/>
  </cols>
  <sheetData>
    <row r="1" spans="1:255" s="89" customFormat="1" ht="33.75" customHeight="1">
      <c r="A1" s="819" t="s">
        <v>367</v>
      </c>
      <c r="B1" s="819"/>
      <c r="C1" s="819"/>
      <c r="D1" s="819"/>
      <c r="E1" s="819"/>
      <c r="F1" s="819"/>
      <c r="G1" s="819"/>
      <c r="H1" s="819"/>
      <c r="I1" s="819"/>
      <c r="J1" s="819"/>
      <c r="K1" s="124"/>
      <c r="L1" s="124"/>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c r="IR1" s="125"/>
      <c r="IS1" s="125"/>
      <c r="IT1" s="125"/>
      <c r="IU1" s="126"/>
    </row>
    <row r="2" spans="1:255" s="462" customFormat="1" ht="33.75" customHeight="1">
      <c r="A2" s="826" t="s">
        <v>585</v>
      </c>
      <c r="B2" s="826"/>
      <c r="C2" s="826"/>
      <c r="D2" s="826"/>
      <c r="E2" s="826"/>
      <c r="F2" s="826"/>
      <c r="G2" s="826"/>
      <c r="H2" s="826"/>
      <c r="I2" s="826"/>
      <c r="J2" s="826"/>
      <c r="K2" s="459"/>
      <c r="L2" s="459"/>
      <c r="M2" s="583"/>
      <c r="N2" s="583"/>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460"/>
      <c r="BX2" s="460"/>
      <c r="BY2" s="460"/>
      <c r="BZ2" s="460"/>
      <c r="CA2" s="460"/>
      <c r="CB2" s="460"/>
      <c r="CC2" s="460"/>
      <c r="CD2" s="460"/>
      <c r="CE2" s="460"/>
      <c r="CF2" s="460"/>
      <c r="CG2" s="460"/>
      <c r="CH2" s="460"/>
      <c r="CI2" s="460"/>
      <c r="CJ2" s="460"/>
      <c r="CK2" s="460"/>
      <c r="CL2" s="460"/>
      <c r="CM2" s="460"/>
      <c r="CN2" s="460"/>
      <c r="CO2" s="460"/>
      <c r="CP2" s="460"/>
      <c r="CQ2" s="460"/>
      <c r="CR2" s="460"/>
      <c r="CS2" s="460"/>
      <c r="CT2" s="460"/>
      <c r="CU2" s="460"/>
      <c r="CV2" s="460"/>
      <c r="CW2" s="460"/>
      <c r="CX2" s="460"/>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c r="FB2" s="460"/>
      <c r="FC2" s="460"/>
      <c r="FD2" s="460"/>
      <c r="FE2" s="460"/>
      <c r="FF2" s="460"/>
      <c r="FG2" s="460"/>
      <c r="FH2" s="460"/>
      <c r="FI2" s="460"/>
      <c r="FJ2" s="460"/>
      <c r="FK2" s="460"/>
      <c r="FL2" s="460"/>
      <c r="FM2" s="460"/>
      <c r="FN2" s="460"/>
      <c r="FO2" s="460"/>
      <c r="FP2" s="460"/>
      <c r="FQ2" s="460"/>
      <c r="FR2" s="460"/>
      <c r="FS2" s="460"/>
      <c r="FT2" s="460"/>
      <c r="FU2" s="460"/>
      <c r="FV2" s="460"/>
      <c r="FW2" s="460"/>
      <c r="FX2" s="460"/>
      <c r="FY2" s="460"/>
      <c r="FZ2" s="460"/>
      <c r="GA2" s="460"/>
      <c r="GB2" s="460"/>
      <c r="GC2" s="460"/>
      <c r="GD2" s="460"/>
      <c r="GE2" s="460"/>
      <c r="GF2" s="460"/>
      <c r="GG2" s="460"/>
      <c r="GH2" s="460"/>
      <c r="GI2" s="460"/>
      <c r="GJ2" s="460"/>
      <c r="GK2" s="460"/>
      <c r="GL2" s="460"/>
      <c r="GM2" s="460"/>
      <c r="GN2" s="460"/>
      <c r="GO2" s="460"/>
      <c r="GP2" s="460"/>
      <c r="GQ2" s="460"/>
      <c r="GR2" s="460"/>
      <c r="GS2" s="460"/>
      <c r="GT2" s="460"/>
      <c r="GU2" s="460"/>
      <c r="GV2" s="460"/>
      <c r="GW2" s="460"/>
      <c r="GX2" s="460"/>
      <c r="GY2" s="460"/>
      <c r="GZ2" s="460"/>
      <c r="HA2" s="460"/>
      <c r="HB2" s="460"/>
      <c r="HC2" s="460"/>
      <c r="HD2" s="460"/>
      <c r="HE2" s="460"/>
      <c r="HF2" s="460"/>
      <c r="HG2" s="460"/>
      <c r="HH2" s="460"/>
      <c r="HI2" s="460"/>
      <c r="HJ2" s="460"/>
      <c r="HK2" s="460"/>
      <c r="HL2" s="460"/>
      <c r="HM2" s="460"/>
      <c r="HN2" s="460"/>
      <c r="HO2" s="460"/>
      <c r="HP2" s="460"/>
      <c r="HQ2" s="460"/>
      <c r="HR2" s="460"/>
      <c r="HS2" s="460"/>
      <c r="HT2" s="460"/>
      <c r="HU2" s="460"/>
      <c r="HV2" s="460"/>
      <c r="HW2" s="460"/>
      <c r="HX2" s="460"/>
      <c r="HY2" s="460"/>
      <c r="HZ2" s="460"/>
      <c r="IA2" s="460"/>
      <c r="IB2" s="460"/>
      <c r="IC2" s="460"/>
      <c r="ID2" s="460"/>
      <c r="IE2" s="460"/>
      <c r="IF2" s="460"/>
      <c r="IG2" s="460"/>
      <c r="IH2" s="460"/>
      <c r="II2" s="460"/>
      <c r="IJ2" s="460"/>
      <c r="IK2" s="460"/>
      <c r="IL2" s="460"/>
      <c r="IM2" s="460"/>
      <c r="IN2" s="460"/>
      <c r="IO2" s="460"/>
      <c r="IP2" s="460"/>
      <c r="IQ2" s="460"/>
      <c r="IR2" s="460"/>
      <c r="IS2" s="460"/>
      <c r="IT2" s="460"/>
      <c r="IU2" s="461"/>
    </row>
    <row r="3" spans="1:255" ht="39" customHeight="1">
      <c r="A3" s="127" t="s">
        <v>369</v>
      </c>
      <c r="B3" s="127" t="s">
        <v>233</v>
      </c>
      <c r="C3" s="127" t="s">
        <v>234</v>
      </c>
      <c r="D3" s="127" t="s">
        <v>235</v>
      </c>
      <c r="E3" s="129" t="s">
        <v>201</v>
      </c>
      <c r="F3" s="130" t="s">
        <v>202</v>
      </c>
      <c r="G3" s="130" t="s">
        <v>203</v>
      </c>
      <c r="H3" s="130" t="s">
        <v>206</v>
      </c>
      <c r="I3" s="131" t="s">
        <v>11</v>
      </c>
      <c r="J3" s="132" t="s">
        <v>200</v>
      </c>
      <c r="K3" s="132" t="s">
        <v>198</v>
      </c>
      <c r="L3" s="133" t="s">
        <v>12</v>
      </c>
      <c r="M3" s="837" t="s">
        <v>542</v>
      </c>
      <c r="N3" s="838"/>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6"/>
    </row>
    <row r="4" spans="1:255" ht="37.5" customHeight="1">
      <c r="A4" s="816" t="s">
        <v>273</v>
      </c>
      <c r="B4" s="827" t="s">
        <v>597</v>
      </c>
      <c r="C4" s="827" t="s">
        <v>598</v>
      </c>
      <c r="D4" s="827" t="s">
        <v>647</v>
      </c>
      <c r="E4" s="137"/>
      <c r="F4" s="137"/>
      <c r="G4" s="207">
        <v>2</v>
      </c>
      <c r="H4" s="331">
        <f>F4*G4</f>
        <v>0</v>
      </c>
      <c r="I4" s="835" t="str">
        <f>IFERROR(INDEX(Tableau1[Modalité d''audit DA1],Data!$E$2),"")</f>
        <v>Où : siège et/ou établissement et/ou autre
Qui : directeur et responsable de l'établissement
Quoi :
- entretien avec le personnel : sur la description du process mis en place avec prise en compte des denrées qui génèrent du GA
- vérification documentaire : politique d'approvisionnement et de fabrication (si concerné) écrite ; montrer que les denrées qui génèrent de la casse sont connues et paramètres ajustés</v>
      </c>
      <c r="J4" s="138" t="s">
        <v>95</v>
      </c>
      <c r="K4" s="138" t="s">
        <v>111</v>
      </c>
      <c r="L4" s="496" t="s">
        <v>96</v>
      </c>
      <c r="M4" s="111" t="s">
        <v>347</v>
      </c>
      <c r="N4" s="290"/>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6"/>
    </row>
    <row r="5" spans="1:255" ht="42.75" customHeight="1">
      <c r="A5" s="817"/>
      <c r="B5" s="827"/>
      <c r="C5" s="827"/>
      <c r="D5" s="827"/>
      <c r="E5" s="140"/>
      <c r="F5" s="140"/>
      <c r="G5" s="140"/>
      <c r="H5" s="141"/>
      <c r="I5" s="824"/>
      <c r="J5" s="142" t="s">
        <v>531</v>
      </c>
      <c r="K5" s="138" t="s">
        <v>117</v>
      </c>
      <c r="L5" s="139" t="s">
        <v>118</v>
      </c>
      <c r="M5" s="134"/>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c r="DE5" s="135"/>
      <c r="DF5" s="135"/>
      <c r="DG5" s="135"/>
      <c r="DH5" s="135"/>
      <c r="DI5" s="135"/>
      <c r="DJ5" s="135"/>
      <c r="DK5" s="135"/>
      <c r="DL5" s="135"/>
      <c r="DM5" s="135"/>
      <c r="DN5" s="135"/>
      <c r="DO5" s="135"/>
      <c r="DP5" s="135"/>
      <c r="DQ5" s="135"/>
      <c r="DR5" s="135"/>
      <c r="DS5" s="135"/>
      <c r="DT5" s="135"/>
      <c r="DU5" s="135"/>
      <c r="DV5" s="135"/>
      <c r="DW5" s="135"/>
      <c r="DX5" s="135"/>
      <c r="DY5" s="135"/>
      <c r="DZ5" s="135"/>
      <c r="EA5" s="135"/>
      <c r="EB5" s="135"/>
      <c r="EC5" s="135"/>
      <c r="ED5" s="135"/>
      <c r="EE5" s="135"/>
      <c r="EF5" s="135"/>
      <c r="EG5" s="135"/>
      <c r="EH5" s="135"/>
      <c r="EI5" s="135"/>
      <c r="EJ5" s="135"/>
      <c r="EK5" s="135"/>
      <c r="EL5" s="135"/>
      <c r="EM5" s="135"/>
      <c r="EN5" s="135"/>
      <c r="EO5" s="135"/>
      <c r="EP5" s="135"/>
      <c r="EQ5" s="135"/>
      <c r="ER5" s="135"/>
      <c r="ES5" s="135"/>
      <c r="ET5" s="135"/>
      <c r="EU5" s="135"/>
      <c r="EV5" s="135"/>
      <c r="EW5" s="135"/>
      <c r="EX5" s="135"/>
      <c r="EY5" s="135"/>
      <c r="EZ5" s="135"/>
      <c r="FA5" s="135"/>
      <c r="FB5" s="135"/>
      <c r="FC5" s="135"/>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135"/>
      <c r="GU5" s="135"/>
      <c r="GV5" s="135"/>
      <c r="GW5" s="135"/>
      <c r="GX5" s="135"/>
      <c r="GY5" s="135"/>
      <c r="GZ5" s="135"/>
      <c r="HA5" s="135"/>
      <c r="HB5" s="135"/>
      <c r="HC5" s="135"/>
      <c r="HD5" s="135"/>
      <c r="HE5" s="135"/>
      <c r="HF5" s="135"/>
      <c r="HG5" s="135"/>
      <c r="HH5" s="135"/>
      <c r="HI5" s="135"/>
      <c r="HJ5" s="135"/>
      <c r="HK5" s="135"/>
      <c r="HL5" s="135"/>
      <c r="HM5" s="135"/>
      <c r="HN5" s="135"/>
      <c r="HO5" s="135"/>
      <c r="HP5" s="135"/>
      <c r="HQ5" s="135"/>
      <c r="HR5" s="135"/>
      <c r="HS5" s="135"/>
      <c r="HT5" s="135"/>
      <c r="HU5" s="135"/>
      <c r="HV5" s="135"/>
      <c r="HW5" s="135"/>
      <c r="HX5" s="135"/>
      <c r="HY5" s="135"/>
      <c r="HZ5" s="135"/>
      <c r="IA5" s="135"/>
      <c r="IB5" s="135"/>
      <c r="IC5" s="135"/>
      <c r="ID5" s="135"/>
      <c r="IE5" s="135"/>
      <c r="IF5" s="135"/>
      <c r="IG5" s="135"/>
      <c r="IH5" s="135"/>
      <c r="II5" s="135"/>
      <c r="IJ5" s="135"/>
      <c r="IK5" s="135"/>
      <c r="IL5" s="135"/>
      <c r="IM5" s="135"/>
      <c r="IN5" s="135"/>
      <c r="IO5" s="135"/>
      <c r="IP5" s="135"/>
      <c r="IQ5" s="135"/>
      <c r="IR5" s="135"/>
      <c r="IS5" s="135"/>
      <c r="IT5" s="135"/>
      <c r="IU5" s="136"/>
    </row>
    <row r="6" spans="1:255" ht="39" customHeight="1">
      <c r="A6" s="817"/>
      <c r="B6" s="827"/>
      <c r="C6" s="827"/>
      <c r="D6" s="827"/>
      <c r="E6" s="140"/>
      <c r="F6" s="140"/>
      <c r="G6" s="140"/>
      <c r="H6" s="141"/>
      <c r="I6" s="824"/>
      <c r="J6" s="620" t="s">
        <v>611</v>
      </c>
      <c r="K6" s="620" t="s">
        <v>113</v>
      </c>
      <c r="L6" s="621" t="s">
        <v>599</v>
      </c>
      <c r="M6" s="134"/>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c r="ID6" s="135"/>
      <c r="IE6" s="135"/>
      <c r="IF6" s="135"/>
      <c r="IG6" s="135"/>
      <c r="IH6" s="135"/>
      <c r="II6" s="135"/>
      <c r="IJ6" s="135"/>
      <c r="IK6" s="135"/>
      <c r="IL6" s="135"/>
      <c r="IM6" s="135"/>
      <c r="IN6" s="135"/>
      <c r="IO6" s="135"/>
      <c r="IP6" s="135"/>
      <c r="IQ6" s="135"/>
      <c r="IR6" s="135"/>
      <c r="IS6" s="135"/>
      <c r="IT6" s="135"/>
      <c r="IU6" s="136"/>
    </row>
    <row r="7" spans="1:255" ht="39" customHeight="1">
      <c r="A7" s="817"/>
      <c r="B7" s="827"/>
      <c r="C7" s="827"/>
      <c r="D7" s="827"/>
      <c r="E7" s="140"/>
      <c r="F7" s="140"/>
      <c r="G7" s="140"/>
      <c r="H7" s="141"/>
      <c r="I7" s="824"/>
      <c r="J7" s="620" t="s">
        <v>612</v>
      </c>
      <c r="K7" s="620" t="s">
        <v>114</v>
      </c>
      <c r="L7" s="621" t="s">
        <v>613</v>
      </c>
      <c r="M7" s="134"/>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5"/>
      <c r="HS7" s="135"/>
      <c r="HT7" s="135"/>
      <c r="HU7" s="135"/>
      <c r="HV7" s="135"/>
      <c r="HW7" s="135"/>
      <c r="HX7" s="135"/>
      <c r="HY7" s="135"/>
      <c r="HZ7" s="135"/>
      <c r="IA7" s="135"/>
      <c r="IB7" s="135"/>
      <c r="IC7" s="135"/>
      <c r="ID7" s="135"/>
      <c r="IE7" s="135"/>
      <c r="IF7" s="135"/>
      <c r="IG7" s="135"/>
      <c r="IH7" s="135"/>
      <c r="II7" s="135"/>
      <c r="IJ7" s="135"/>
      <c r="IK7" s="135"/>
      <c r="IL7" s="135"/>
      <c r="IM7" s="135"/>
      <c r="IN7" s="135"/>
      <c r="IO7" s="135"/>
      <c r="IP7" s="135"/>
      <c r="IQ7" s="135"/>
      <c r="IR7" s="135"/>
      <c r="IS7" s="135"/>
      <c r="IT7" s="135"/>
      <c r="IU7" s="136"/>
    </row>
    <row r="8" spans="1:255" ht="39" customHeight="1">
      <c r="A8" s="817"/>
      <c r="B8" s="827"/>
      <c r="C8" s="827"/>
      <c r="D8" s="827"/>
      <c r="E8" s="140"/>
      <c r="F8" s="140"/>
      <c r="G8" s="140"/>
      <c r="H8" s="141"/>
      <c r="I8" s="824"/>
      <c r="J8" s="143" t="s">
        <v>115</v>
      </c>
      <c r="K8" s="138" t="s">
        <v>116</v>
      </c>
      <c r="L8" s="139" t="s">
        <v>94</v>
      </c>
      <c r="M8" s="13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4"/>
      <c r="FZ8" s="144"/>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4"/>
      <c r="HS8" s="144"/>
      <c r="HT8" s="144"/>
      <c r="HU8" s="144"/>
      <c r="HV8" s="144"/>
      <c r="HW8" s="144"/>
      <c r="HX8" s="144"/>
      <c r="HY8" s="144"/>
      <c r="HZ8" s="144"/>
      <c r="IA8" s="144"/>
      <c r="IB8" s="144"/>
      <c r="IC8" s="144"/>
      <c r="ID8" s="144"/>
      <c r="IE8" s="144"/>
      <c r="IF8" s="144"/>
      <c r="IG8" s="144"/>
      <c r="IH8" s="144"/>
      <c r="II8" s="144"/>
      <c r="IJ8" s="144"/>
      <c r="IK8" s="144"/>
      <c r="IL8" s="144"/>
      <c r="IM8" s="144"/>
      <c r="IN8" s="144"/>
      <c r="IO8" s="144"/>
      <c r="IP8" s="144"/>
      <c r="IQ8" s="144"/>
      <c r="IR8" s="144"/>
      <c r="IS8" s="144"/>
      <c r="IT8" s="144"/>
      <c r="IU8" s="136"/>
    </row>
    <row r="9" spans="1:255" ht="39" customHeight="1">
      <c r="A9" s="817"/>
      <c r="B9" s="827"/>
      <c r="C9" s="827"/>
      <c r="D9" s="827"/>
      <c r="E9" s="140"/>
      <c r="F9" s="140"/>
      <c r="G9" s="140"/>
      <c r="H9" s="141"/>
      <c r="I9" s="824"/>
      <c r="J9" s="142" t="s">
        <v>527</v>
      </c>
      <c r="K9" s="138" t="s">
        <v>112</v>
      </c>
      <c r="L9" s="139" t="s">
        <v>413</v>
      </c>
      <c r="M9" s="13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c r="IU9" s="136"/>
    </row>
    <row r="10" spans="1:255" ht="56.25" customHeight="1">
      <c r="A10" s="818"/>
      <c r="B10" s="828"/>
      <c r="C10" s="828"/>
      <c r="D10" s="828"/>
      <c r="E10" s="145"/>
      <c r="F10" s="145"/>
      <c r="G10" s="145"/>
      <c r="H10" s="146"/>
      <c r="I10" s="836"/>
      <c r="J10" s="138" t="s">
        <v>262</v>
      </c>
      <c r="K10" s="138" t="s">
        <v>112</v>
      </c>
      <c r="L10" s="139" t="s">
        <v>96</v>
      </c>
      <c r="M10" s="134"/>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5"/>
      <c r="FZ10" s="135"/>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5"/>
      <c r="HS10" s="135"/>
      <c r="HT10" s="135"/>
      <c r="HU10" s="135"/>
      <c r="HV10" s="135"/>
      <c r="HW10" s="135"/>
      <c r="HX10" s="135"/>
      <c r="HY10" s="135"/>
      <c r="HZ10" s="135"/>
      <c r="IA10" s="135"/>
      <c r="IB10" s="135"/>
      <c r="IC10" s="135"/>
      <c r="ID10" s="135"/>
      <c r="IE10" s="135"/>
      <c r="IF10" s="135"/>
      <c r="IG10" s="135"/>
      <c r="IH10" s="135"/>
      <c r="II10" s="135"/>
      <c r="IJ10" s="135"/>
      <c r="IK10" s="135"/>
      <c r="IL10" s="135"/>
      <c r="IM10" s="135"/>
      <c r="IN10" s="135"/>
      <c r="IO10" s="135"/>
      <c r="IP10" s="135"/>
      <c r="IQ10" s="135"/>
      <c r="IR10" s="135"/>
      <c r="IS10" s="135"/>
      <c r="IT10" s="135"/>
      <c r="IU10" s="136"/>
    </row>
    <row r="11" spans="1:255" ht="57" customHeight="1">
      <c r="A11" s="810" t="s">
        <v>414</v>
      </c>
      <c r="B11" s="829" t="s">
        <v>263</v>
      </c>
      <c r="C11" s="832" t="s">
        <v>600</v>
      </c>
      <c r="D11" s="829" t="s">
        <v>648</v>
      </c>
      <c r="E11" s="137"/>
      <c r="F11" s="137"/>
      <c r="G11" s="207">
        <v>2</v>
      </c>
      <c r="H11" s="331">
        <f>F11*G11</f>
        <v>0</v>
      </c>
      <c r="I11" s="841" t="str">
        <f>IFERROR(INDEX(Tableau1[Modalité d''audit DA1],Data!$E$3),"")</f>
        <v>Où : siège et/ou établissement et/ou autre
Qui : directeur et responsable de l'établissement
Quoi :
- entretien avec le personnel : sur la description du process mis en place avec prise en compte des denrées qui génèrent du GA et sur la gestion du logiciel de commande
-  vérification documentaire : documents sur le suivi des commandes et stocks ; documents sur la tracabilité interne (plan de maîtrise sanitaire) --&gt; à garder 6 mois ;  documents écrits sur les matières premières (données de fabrication et données de vente) si concerné par la fabrication</v>
      </c>
      <c r="J11" s="147" t="s">
        <v>93</v>
      </c>
      <c r="K11" s="147" t="s">
        <v>119</v>
      </c>
      <c r="L11" s="497" t="s">
        <v>253</v>
      </c>
      <c r="M11" s="111" t="s">
        <v>348</v>
      </c>
      <c r="N11" s="290"/>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5"/>
      <c r="CN11" s="135"/>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5"/>
      <c r="FZ11" s="135"/>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5"/>
      <c r="HS11" s="135"/>
      <c r="HT11" s="135"/>
      <c r="HU11" s="135"/>
      <c r="HV11" s="135"/>
      <c r="HW11" s="135"/>
      <c r="HX11" s="135"/>
      <c r="HY11" s="135"/>
      <c r="HZ11" s="135"/>
      <c r="IA11" s="135"/>
      <c r="IB11" s="135"/>
      <c r="IC11" s="135"/>
      <c r="ID11" s="135"/>
      <c r="IE11" s="135"/>
      <c r="IF11" s="135"/>
      <c r="IG11" s="135"/>
      <c r="IH11" s="135"/>
      <c r="II11" s="135"/>
      <c r="IJ11" s="135"/>
      <c r="IK11" s="135"/>
      <c r="IL11" s="135"/>
      <c r="IM11" s="135"/>
      <c r="IN11" s="135"/>
      <c r="IO11" s="135"/>
      <c r="IP11" s="135"/>
      <c r="IQ11" s="135"/>
      <c r="IR11" s="135"/>
      <c r="IS11" s="135"/>
      <c r="IT11" s="135"/>
      <c r="IU11" s="136"/>
    </row>
    <row r="12" spans="1:255" ht="54" customHeight="1">
      <c r="A12" s="811"/>
      <c r="B12" s="830"/>
      <c r="C12" s="833"/>
      <c r="D12" s="830"/>
      <c r="E12" s="148"/>
      <c r="F12" s="148"/>
      <c r="G12" s="148"/>
      <c r="H12" s="149"/>
      <c r="I12" s="842"/>
      <c r="J12" s="147" t="s">
        <v>13</v>
      </c>
      <c r="K12" s="147" t="s">
        <v>119</v>
      </c>
      <c r="L12" s="139" t="s">
        <v>415</v>
      </c>
      <c r="M12" s="134"/>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c r="DU12" s="135"/>
      <c r="DV12" s="135"/>
      <c r="DW12" s="135"/>
      <c r="DX12" s="135"/>
      <c r="DY12" s="135"/>
      <c r="DZ12" s="135"/>
      <c r="EA12" s="135"/>
      <c r="EB12" s="135"/>
      <c r="EC12" s="135"/>
      <c r="ED12" s="135"/>
      <c r="EE12" s="135"/>
      <c r="EF12" s="135"/>
      <c r="EG12" s="135"/>
      <c r="EH12" s="135"/>
      <c r="EI12" s="135"/>
      <c r="EJ12" s="135"/>
      <c r="EK12" s="135"/>
      <c r="EL12" s="135"/>
      <c r="EM12" s="135"/>
      <c r="EN12" s="135"/>
      <c r="EO12" s="135"/>
      <c r="EP12" s="135"/>
      <c r="EQ12" s="135"/>
      <c r="ER12" s="135"/>
      <c r="ES12" s="135"/>
      <c r="ET12" s="135"/>
      <c r="EU12" s="135"/>
      <c r="EV12" s="135"/>
      <c r="EW12" s="135"/>
      <c r="EX12" s="135"/>
      <c r="EY12" s="135"/>
      <c r="EZ12" s="135"/>
      <c r="FA12" s="135"/>
      <c r="FB12" s="135"/>
      <c r="FC12" s="135"/>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5"/>
      <c r="FZ12" s="135"/>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5"/>
      <c r="HS12" s="135"/>
      <c r="HT12" s="135"/>
      <c r="HU12" s="135"/>
      <c r="HV12" s="135"/>
      <c r="HW12" s="135"/>
      <c r="HX12" s="135"/>
      <c r="HY12" s="135"/>
      <c r="HZ12" s="135"/>
      <c r="IA12" s="135"/>
      <c r="IB12" s="135"/>
      <c r="IC12" s="135"/>
      <c r="ID12" s="135"/>
      <c r="IE12" s="135"/>
      <c r="IF12" s="135"/>
      <c r="IG12" s="135"/>
      <c r="IH12" s="135"/>
      <c r="II12" s="135"/>
      <c r="IJ12" s="135"/>
      <c r="IK12" s="135"/>
      <c r="IL12" s="135"/>
      <c r="IM12" s="135"/>
      <c r="IN12" s="135"/>
      <c r="IO12" s="135"/>
      <c r="IP12" s="135"/>
      <c r="IQ12" s="135"/>
      <c r="IR12" s="135"/>
      <c r="IS12" s="135"/>
      <c r="IT12" s="135"/>
      <c r="IU12" s="136"/>
    </row>
    <row r="13" spans="1:255" ht="60" customHeight="1">
      <c r="A13" s="811"/>
      <c r="B13" s="830"/>
      <c r="C13" s="833"/>
      <c r="D13" s="830"/>
      <c r="E13" s="148"/>
      <c r="F13" s="148"/>
      <c r="G13" s="148"/>
      <c r="H13" s="149"/>
      <c r="I13" s="842"/>
      <c r="J13" s="147" t="s">
        <v>416</v>
      </c>
      <c r="K13" s="147" t="s">
        <v>122</v>
      </c>
      <c r="L13" s="139" t="s">
        <v>417</v>
      </c>
      <c r="M13" s="134"/>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c r="IR13" s="135"/>
      <c r="IS13" s="135"/>
      <c r="IT13" s="135"/>
      <c r="IU13" s="136"/>
    </row>
    <row r="14" spans="1:255" ht="27.75" customHeight="1">
      <c r="A14" s="811"/>
      <c r="B14" s="830"/>
      <c r="C14" s="833"/>
      <c r="D14" s="830"/>
      <c r="E14" s="148"/>
      <c r="F14" s="148"/>
      <c r="G14" s="148"/>
      <c r="H14" s="149"/>
      <c r="I14" s="842"/>
      <c r="J14" s="150" t="s">
        <v>97</v>
      </c>
      <c r="K14" s="147" t="s">
        <v>111</v>
      </c>
      <c r="L14" s="139" t="s">
        <v>14</v>
      </c>
      <c r="M14" s="134"/>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c r="IR14" s="135"/>
      <c r="IS14" s="135"/>
      <c r="IT14" s="135"/>
      <c r="IU14" s="136"/>
    </row>
    <row r="15" spans="1:255" ht="51.95" customHeight="1">
      <c r="A15" s="811"/>
      <c r="B15" s="830"/>
      <c r="C15" s="833"/>
      <c r="D15" s="830"/>
      <c r="E15" s="148"/>
      <c r="F15" s="148"/>
      <c r="G15" s="148"/>
      <c r="H15" s="149"/>
      <c r="I15" s="842"/>
      <c r="J15" s="151" t="s">
        <v>418</v>
      </c>
      <c r="K15" s="151" t="s">
        <v>120</v>
      </c>
      <c r="L15" s="152" t="s">
        <v>17</v>
      </c>
      <c r="M15" s="134"/>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I15" s="135"/>
      <c r="DJ15" s="135"/>
      <c r="DK15" s="135"/>
      <c r="DL15" s="135"/>
      <c r="DM15" s="135"/>
      <c r="DN15" s="135"/>
      <c r="DO15" s="135"/>
      <c r="DP15" s="135"/>
      <c r="DQ15" s="135"/>
      <c r="DR15" s="135"/>
      <c r="DS15" s="135"/>
      <c r="DT15" s="135"/>
      <c r="DU15" s="135"/>
      <c r="DV15" s="135"/>
      <c r="DW15" s="135"/>
      <c r="DX15" s="135"/>
      <c r="DY15" s="135"/>
      <c r="DZ15" s="135"/>
      <c r="EA15" s="135"/>
      <c r="EB15" s="135"/>
      <c r="EC15" s="135"/>
      <c r="ED15" s="135"/>
      <c r="EE15" s="135"/>
      <c r="EF15" s="135"/>
      <c r="EG15" s="135"/>
      <c r="EH15" s="135"/>
      <c r="EI15" s="135"/>
      <c r="EJ15" s="135"/>
      <c r="EK15" s="135"/>
      <c r="EL15" s="135"/>
      <c r="EM15" s="135"/>
      <c r="EN15" s="135"/>
      <c r="EO15" s="135"/>
      <c r="EP15" s="135"/>
      <c r="EQ15" s="135"/>
      <c r="ER15" s="135"/>
      <c r="ES15" s="135"/>
      <c r="ET15" s="135"/>
      <c r="EU15" s="135"/>
      <c r="EV15" s="135"/>
      <c r="EW15" s="135"/>
      <c r="EX15" s="135"/>
      <c r="EY15" s="135"/>
      <c r="EZ15" s="135"/>
      <c r="FA15" s="135"/>
      <c r="FB15" s="135"/>
      <c r="FC15" s="135"/>
      <c r="FD15" s="135"/>
      <c r="FE15" s="135"/>
      <c r="FF15" s="135"/>
      <c r="FG15" s="135"/>
      <c r="FH15" s="135"/>
      <c r="FI15" s="135"/>
      <c r="FJ15" s="135"/>
      <c r="FK15" s="135"/>
      <c r="FL15" s="135"/>
      <c r="FM15" s="135"/>
      <c r="FN15" s="135"/>
      <c r="FO15" s="135"/>
      <c r="FP15" s="135"/>
      <c r="FQ15" s="135"/>
      <c r="FR15" s="135"/>
      <c r="FS15" s="135"/>
      <c r="FT15" s="135"/>
      <c r="FU15" s="135"/>
      <c r="FV15" s="135"/>
      <c r="FW15" s="135"/>
      <c r="FX15" s="135"/>
      <c r="FY15" s="135"/>
      <c r="FZ15" s="135"/>
      <c r="GA15" s="135"/>
      <c r="GB15" s="135"/>
      <c r="GC15" s="135"/>
      <c r="GD15" s="135"/>
      <c r="GE15" s="135"/>
      <c r="GF15" s="135"/>
      <c r="GG15" s="135"/>
      <c r="GH15" s="135"/>
      <c r="GI15" s="135"/>
      <c r="GJ15" s="135"/>
      <c r="GK15" s="135"/>
      <c r="GL15" s="135"/>
      <c r="GM15" s="135"/>
      <c r="GN15" s="135"/>
      <c r="GO15" s="135"/>
      <c r="GP15" s="135"/>
      <c r="GQ15" s="135"/>
      <c r="GR15" s="135"/>
      <c r="GS15" s="135"/>
      <c r="GT15" s="135"/>
      <c r="GU15" s="135"/>
      <c r="GV15" s="135"/>
      <c r="GW15" s="135"/>
      <c r="GX15" s="135"/>
      <c r="GY15" s="135"/>
      <c r="GZ15" s="135"/>
      <c r="HA15" s="135"/>
      <c r="HB15" s="135"/>
      <c r="HC15" s="135"/>
      <c r="HD15" s="135"/>
      <c r="HE15" s="135"/>
      <c r="HF15" s="135"/>
      <c r="HG15" s="135"/>
      <c r="HH15" s="135"/>
      <c r="HI15" s="135"/>
      <c r="HJ15" s="135"/>
      <c r="HK15" s="135"/>
      <c r="HL15" s="135"/>
      <c r="HM15" s="135"/>
      <c r="HN15" s="135"/>
      <c r="HO15" s="135"/>
      <c r="HP15" s="135"/>
      <c r="HQ15" s="135"/>
      <c r="HR15" s="135"/>
      <c r="HS15" s="135"/>
      <c r="HT15" s="135"/>
      <c r="HU15" s="135"/>
      <c r="HV15" s="135"/>
      <c r="HW15" s="135"/>
      <c r="HX15" s="135"/>
      <c r="HY15" s="135"/>
      <c r="HZ15" s="135"/>
      <c r="IA15" s="135"/>
      <c r="IB15" s="135"/>
      <c r="IC15" s="135"/>
      <c r="ID15" s="135"/>
      <c r="IE15" s="135"/>
      <c r="IF15" s="135"/>
      <c r="IG15" s="135"/>
      <c r="IH15" s="135"/>
      <c r="II15" s="135"/>
      <c r="IJ15" s="135"/>
      <c r="IK15" s="135"/>
      <c r="IL15" s="135"/>
      <c r="IM15" s="135"/>
      <c r="IN15" s="135"/>
      <c r="IO15" s="135"/>
      <c r="IP15" s="135"/>
      <c r="IQ15" s="135"/>
      <c r="IR15" s="135"/>
      <c r="IS15" s="135"/>
      <c r="IT15" s="135"/>
      <c r="IU15" s="136"/>
    </row>
    <row r="16" spans="1:255" ht="51.95" customHeight="1">
      <c r="A16" s="811"/>
      <c r="B16" s="830"/>
      <c r="C16" s="833"/>
      <c r="D16" s="830"/>
      <c r="E16" s="148"/>
      <c r="F16" s="148"/>
      <c r="G16" s="148"/>
      <c r="H16" s="149"/>
      <c r="I16" s="842"/>
      <c r="J16" s="151" t="s">
        <v>419</v>
      </c>
      <c r="K16" s="151" t="s">
        <v>121</v>
      </c>
      <c r="L16" s="152" t="s">
        <v>18</v>
      </c>
      <c r="M16" s="134"/>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5"/>
      <c r="IL16" s="135"/>
      <c r="IM16" s="135"/>
      <c r="IN16" s="135"/>
      <c r="IO16" s="135"/>
      <c r="IP16" s="135"/>
      <c r="IQ16" s="135"/>
      <c r="IR16" s="135"/>
      <c r="IS16" s="135"/>
      <c r="IT16" s="135"/>
      <c r="IU16" s="136"/>
    </row>
    <row r="17" spans="1:255" ht="51.95" customHeight="1">
      <c r="A17" s="811"/>
      <c r="B17" s="830"/>
      <c r="C17" s="833"/>
      <c r="D17" s="830"/>
      <c r="E17" s="148"/>
      <c r="F17" s="148"/>
      <c r="G17" s="148"/>
      <c r="H17" s="149"/>
      <c r="I17" s="842"/>
      <c r="J17" s="151" t="s">
        <v>19</v>
      </c>
      <c r="K17" s="151" t="s">
        <v>122</v>
      </c>
      <c r="L17" s="152" t="s">
        <v>502</v>
      </c>
      <c r="M17" s="134"/>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35"/>
      <c r="CE17" s="135"/>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135"/>
      <c r="DV17" s="135"/>
      <c r="DW17" s="135"/>
      <c r="DX17" s="135"/>
      <c r="DY17" s="135"/>
      <c r="DZ17" s="135"/>
      <c r="EA17" s="135"/>
      <c r="EB17" s="135"/>
      <c r="EC17" s="135"/>
      <c r="ED17" s="135"/>
      <c r="EE17" s="135"/>
      <c r="EF17" s="135"/>
      <c r="EG17" s="135"/>
      <c r="EH17" s="135"/>
      <c r="EI17" s="135"/>
      <c r="EJ17" s="135"/>
      <c r="EK17" s="135"/>
      <c r="EL17" s="135"/>
      <c r="EM17" s="135"/>
      <c r="EN17" s="135"/>
      <c r="EO17" s="135"/>
      <c r="EP17" s="135"/>
      <c r="EQ17" s="135"/>
      <c r="ER17" s="135"/>
      <c r="ES17" s="135"/>
      <c r="ET17" s="135"/>
      <c r="EU17" s="135"/>
      <c r="EV17" s="135"/>
      <c r="EW17" s="135"/>
      <c r="EX17" s="135"/>
      <c r="EY17" s="135"/>
      <c r="EZ17" s="135"/>
      <c r="FA17" s="135"/>
      <c r="FB17" s="135"/>
      <c r="FC17" s="135"/>
      <c r="FD17" s="135"/>
      <c r="FE17" s="135"/>
      <c r="FF17" s="135"/>
      <c r="FG17" s="135"/>
      <c r="FH17" s="135"/>
      <c r="FI17" s="135"/>
      <c r="FJ17" s="135"/>
      <c r="FK17" s="135"/>
      <c r="FL17" s="135"/>
      <c r="FM17" s="135"/>
      <c r="FN17" s="135"/>
      <c r="FO17" s="135"/>
      <c r="FP17" s="135"/>
      <c r="FQ17" s="135"/>
      <c r="FR17" s="135"/>
      <c r="FS17" s="135"/>
      <c r="FT17" s="135"/>
      <c r="FU17" s="135"/>
      <c r="FV17" s="135"/>
      <c r="FW17" s="135"/>
      <c r="FX17" s="135"/>
      <c r="FY17" s="135"/>
      <c r="FZ17" s="135"/>
      <c r="GA17" s="135"/>
      <c r="GB17" s="135"/>
      <c r="GC17" s="135"/>
      <c r="GD17" s="135"/>
      <c r="GE17" s="135"/>
      <c r="GF17" s="135"/>
      <c r="GG17" s="135"/>
      <c r="GH17" s="135"/>
      <c r="GI17" s="135"/>
      <c r="GJ17" s="135"/>
      <c r="GK17" s="135"/>
      <c r="GL17" s="135"/>
      <c r="GM17" s="135"/>
      <c r="GN17" s="135"/>
      <c r="GO17" s="135"/>
      <c r="GP17" s="135"/>
      <c r="GQ17" s="135"/>
      <c r="GR17" s="135"/>
      <c r="GS17" s="135"/>
      <c r="GT17" s="135"/>
      <c r="GU17" s="135"/>
      <c r="GV17" s="135"/>
      <c r="GW17" s="135"/>
      <c r="GX17" s="135"/>
      <c r="GY17" s="135"/>
      <c r="GZ17" s="135"/>
      <c r="HA17" s="135"/>
      <c r="HB17" s="135"/>
      <c r="HC17" s="135"/>
      <c r="HD17" s="135"/>
      <c r="HE17" s="135"/>
      <c r="HF17" s="135"/>
      <c r="HG17" s="135"/>
      <c r="HH17" s="135"/>
      <c r="HI17" s="135"/>
      <c r="HJ17" s="135"/>
      <c r="HK17" s="135"/>
      <c r="HL17" s="135"/>
      <c r="HM17" s="135"/>
      <c r="HN17" s="135"/>
      <c r="HO17" s="135"/>
      <c r="HP17" s="135"/>
      <c r="HQ17" s="135"/>
      <c r="HR17" s="135"/>
      <c r="HS17" s="135"/>
      <c r="HT17" s="135"/>
      <c r="HU17" s="135"/>
      <c r="HV17" s="135"/>
      <c r="HW17" s="135"/>
      <c r="HX17" s="135"/>
      <c r="HY17" s="135"/>
      <c r="HZ17" s="135"/>
      <c r="IA17" s="135"/>
      <c r="IB17" s="135"/>
      <c r="IC17" s="135"/>
      <c r="ID17" s="135"/>
      <c r="IE17" s="135"/>
      <c r="IF17" s="135"/>
      <c r="IG17" s="135"/>
      <c r="IH17" s="135"/>
      <c r="II17" s="135"/>
      <c r="IJ17" s="135"/>
      <c r="IK17" s="135"/>
      <c r="IL17" s="135"/>
      <c r="IM17" s="135"/>
      <c r="IN17" s="135"/>
      <c r="IO17" s="135"/>
      <c r="IP17" s="135"/>
      <c r="IQ17" s="135"/>
      <c r="IR17" s="135"/>
      <c r="IS17" s="135"/>
      <c r="IT17" s="135"/>
      <c r="IU17" s="136"/>
    </row>
    <row r="18" spans="1:255" ht="42" customHeight="1">
      <c r="A18" s="811"/>
      <c r="B18" s="830"/>
      <c r="C18" s="833"/>
      <c r="D18" s="830"/>
      <c r="E18" s="148"/>
      <c r="F18" s="148"/>
      <c r="G18" s="148"/>
      <c r="H18" s="149"/>
      <c r="I18" s="842"/>
      <c r="J18" s="147" t="s">
        <v>486</v>
      </c>
      <c r="K18" s="151" t="s">
        <v>123</v>
      </c>
      <c r="L18" s="152" t="s">
        <v>20</v>
      </c>
      <c r="M18" s="134"/>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135"/>
      <c r="DV18" s="135"/>
      <c r="DW18" s="135"/>
      <c r="DX18" s="135"/>
      <c r="DY18" s="135"/>
      <c r="DZ18" s="135"/>
      <c r="EA18" s="135"/>
      <c r="EB18" s="135"/>
      <c r="EC18" s="135"/>
      <c r="ED18" s="135"/>
      <c r="EE18" s="135"/>
      <c r="EF18" s="135"/>
      <c r="EG18" s="135"/>
      <c r="EH18" s="135"/>
      <c r="EI18" s="135"/>
      <c r="EJ18" s="135"/>
      <c r="EK18" s="135"/>
      <c r="EL18" s="135"/>
      <c r="EM18" s="135"/>
      <c r="EN18" s="135"/>
      <c r="EO18" s="135"/>
      <c r="EP18" s="135"/>
      <c r="EQ18" s="135"/>
      <c r="ER18" s="135"/>
      <c r="ES18" s="135"/>
      <c r="ET18" s="135"/>
      <c r="EU18" s="135"/>
      <c r="EV18" s="135"/>
      <c r="EW18" s="135"/>
      <c r="EX18" s="135"/>
      <c r="EY18" s="135"/>
      <c r="EZ18" s="135"/>
      <c r="FA18" s="135"/>
      <c r="FB18" s="135"/>
      <c r="FC18" s="135"/>
      <c r="FD18" s="135"/>
      <c r="FE18" s="135"/>
      <c r="FF18" s="135"/>
      <c r="FG18" s="135"/>
      <c r="FH18" s="135"/>
      <c r="FI18" s="135"/>
      <c r="FJ18" s="135"/>
      <c r="FK18" s="135"/>
      <c r="FL18" s="135"/>
      <c r="FM18" s="135"/>
      <c r="FN18" s="135"/>
      <c r="FO18" s="135"/>
      <c r="FP18" s="135"/>
      <c r="FQ18" s="135"/>
      <c r="FR18" s="135"/>
      <c r="FS18" s="135"/>
      <c r="FT18" s="135"/>
      <c r="FU18" s="135"/>
      <c r="FV18" s="135"/>
      <c r="FW18" s="135"/>
      <c r="FX18" s="135"/>
      <c r="FY18" s="135"/>
      <c r="FZ18" s="135"/>
      <c r="GA18" s="135"/>
      <c r="GB18" s="135"/>
      <c r="GC18" s="135"/>
      <c r="GD18" s="135"/>
      <c r="GE18" s="135"/>
      <c r="GF18" s="135"/>
      <c r="GG18" s="135"/>
      <c r="GH18" s="135"/>
      <c r="GI18" s="135"/>
      <c r="GJ18" s="135"/>
      <c r="GK18" s="135"/>
      <c r="GL18" s="135"/>
      <c r="GM18" s="135"/>
      <c r="GN18" s="135"/>
      <c r="GO18" s="135"/>
      <c r="GP18" s="135"/>
      <c r="GQ18" s="135"/>
      <c r="GR18" s="135"/>
      <c r="GS18" s="135"/>
      <c r="GT18" s="135"/>
      <c r="GU18" s="135"/>
      <c r="GV18" s="135"/>
      <c r="GW18" s="135"/>
      <c r="GX18" s="135"/>
      <c r="GY18" s="135"/>
      <c r="GZ18" s="135"/>
      <c r="HA18" s="135"/>
      <c r="HB18" s="135"/>
      <c r="HC18" s="135"/>
      <c r="HD18" s="135"/>
      <c r="HE18" s="135"/>
      <c r="HF18" s="135"/>
      <c r="HG18" s="135"/>
      <c r="HH18" s="135"/>
      <c r="HI18" s="135"/>
      <c r="HJ18" s="135"/>
      <c r="HK18" s="135"/>
      <c r="HL18" s="135"/>
      <c r="HM18" s="135"/>
      <c r="HN18" s="135"/>
      <c r="HO18" s="135"/>
      <c r="HP18" s="135"/>
      <c r="HQ18" s="135"/>
      <c r="HR18" s="135"/>
      <c r="HS18" s="135"/>
      <c r="HT18" s="135"/>
      <c r="HU18" s="135"/>
      <c r="HV18" s="135"/>
      <c r="HW18" s="135"/>
      <c r="HX18" s="135"/>
      <c r="HY18" s="135"/>
      <c r="HZ18" s="135"/>
      <c r="IA18" s="135"/>
      <c r="IB18" s="135"/>
      <c r="IC18" s="135"/>
      <c r="ID18" s="135"/>
      <c r="IE18" s="135"/>
      <c r="IF18" s="135"/>
      <c r="IG18" s="135"/>
      <c r="IH18" s="135"/>
      <c r="II18" s="135"/>
      <c r="IJ18" s="135"/>
      <c r="IK18" s="135"/>
      <c r="IL18" s="135"/>
      <c r="IM18" s="135"/>
      <c r="IN18" s="135"/>
      <c r="IO18" s="135"/>
      <c r="IP18" s="135"/>
      <c r="IQ18" s="135"/>
      <c r="IR18" s="135"/>
      <c r="IS18" s="135"/>
      <c r="IT18" s="135"/>
      <c r="IU18" s="136"/>
    </row>
    <row r="19" spans="1:255" ht="53.25" customHeight="1">
      <c r="A19" s="811"/>
      <c r="B19" s="830"/>
      <c r="C19" s="833"/>
      <c r="D19" s="830"/>
      <c r="E19" s="148"/>
      <c r="F19" s="148"/>
      <c r="G19" s="148"/>
      <c r="H19" s="149"/>
      <c r="I19" s="842"/>
      <c r="J19" s="151" t="s">
        <v>420</v>
      </c>
      <c r="K19" s="151" t="s">
        <v>116</v>
      </c>
      <c r="L19" s="152" t="s">
        <v>421</v>
      </c>
      <c r="M19" s="13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c r="ID19" s="144"/>
      <c r="IE19" s="144"/>
      <c r="IF19" s="144"/>
      <c r="IG19" s="144"/>
      <c r="IH19" s="144"/>
      <c r="II19" s="144"/>
      <c r="IJ19" s="144"/>
      <c r="IK19" s="144"/>
      <c r="IL19" s="144"/>
      <c r="IM19" s="144"/>
      <c r="IN19" s="144"/>
      <c r="IO19" s="144"/>
      <c r="IP19" s="144"/>
      <c r="IQ19" s="144"/>
      <c r="IR19" s="144"/>
      <c r="IS19" s="144"/>
      <c r="IT19" s="144"/>
      <c r="IU19" s="136"/>
    </row>
    <row r="20" spans="1:255" ht="40.5" customHeight="1">
      <c r="A20" s="811"/>
      <c r="B20" s="830"/>
      <c r="C20" s="833"/>
      <c r="D20" s="830"/>
      <c r="E20" s="148"/>
      <c r="F20" s="148"/>
      <c r="G20" s="148"/>
      <c r="H20" s="149"/>
      <c r="I20" s="842"/>
      <c r="J20" s="287" t="s">
        <v>254</v>
      </c>
      <c r="K20" s="151" t="s">
        <v>141</v>
      </c>
      <c r="L20" s="153" t="s">
        <v>169</v>
      </c>
      <c r="M20" s="13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c r="ID20" s="144"/>
      <c r="IE20" s="144"/>
      <c r="IF20" s="144"/>
      <c r="IG20" s="144"/>
      <c r="IH20" s="144"/>
      <c r="II20" s="144"/>
      <c r="IJ20" s="144"/>
      <c r="IK20" s="144"/>
      <c r="IL20" s="144"/>
      <c r="IM20" s="144"/>
      <c r="IN20" s="144"/>
      <c r="IO20" s="144"/>
      <c r="IP20" s="144"/>
      <c r="IQ20" s="144"/>
      <c r="IR20" s="144"/>
      <c r="IS20" s="144"/>
      <c r="IT20" s="144"/>
      <c r="IU20" s="136"/>
    </row>
    <row r="21" spans="1:255" ht="75.75" customHeight="1">
      <c r="A21" s="811"/>
      <c r="B21" s="830"/>
      <c r="C21" s="833"/>
      <c r="D21" s="830"/>
      <c r="E21" s="148"/>
      <c r="F21" s="148"/>
      <c r="G21" s="148"/>
      <c r="H21" s="149"/>
      <c r="I21" s="842"/>
      <c r="J21" s="147" t="s">
        <v>124</v>
      </c>
      <c r="K21" s="151" t="s">
        <v>141</v>
      </c>
      <c r="L21" s="622" t="s">
        <v>529</v>
      </c>
      <c r="M21" s="13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c r="ID21" s="144"/>
      <c r="IE21" s="144"/>
      <c r="IF21" s="144"/>
      <c r="IG21" s="144"/>
      <c r="IH21" s="144"/>
      <c r="II21" s="144"/>
      <c r="IJ21" s="144"/>
      <c r="IK21" s="144"/>
      <c r="IL21" s="144"/>
      <c r="IM21" s="144"/>
      <c r="IN21" s="144"/>
      <c r="IO21" s="144"/>
      <c r="IP21" s="144"/>
      <c r="IQ21" s="144"/>
      <c r="IR21" s="144"/>
      <c r="IS21" s="144"/>
      <c r="IT21" s="144"/>
      <c r="IU21" s="136"/>
    </row>
    <row r="22" spans="1:255" ht="59.25" customHeight="1">
      <c r="A22" s="812"/>
      <c r="B22" s="831"/>
      <c r="C22" s="834"/>
      <c r="D22" s="831"/>
      <c r="E22" s="154"/>
      <c r="F22" s="154"/>
      <c r="G22" s="154"/>
      <c r="H22" s="155"/>
      <c r="I22" s="843"/>
      <c r="J22" s="147" t="s">
        <v>576</v>
      </c>
      <c r="K22" s="147" t="s">
        <v>112</v>
      </c>
      <c r="L22" s="623" t="s">
        <v>532</v>
      </c>
      <c r="M22" s="134"/>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c r="DQ22" s="135"/>
      <c r="DR22" s="135"/>
      <c r="DS22" s="135"/>
      <c r="DT22" s="135"/>
      <c r="DU22" s="135"/>
      <c r="DV22" s="135"/>
      <c r="DW22" s="135"/>
      <c r="DX22" s="135"/>
      <c r="DY22" s="135"/>
      <c r="DZ22" s="135"/>
      <c r="EA22" s="135"/>
      <c r="EB22" s="135"/>
      <c r="EC22" s="135"/>
      <c r="ED22" s="135"/>
      <c r="EE22" s="135"/>
      <c r="EF22" s="135"/>
      <c r="EG22" s="135"/>
      <c r="EH22" s="135"/>
      <c r="EI22" s="135"/>
      <c r="EJ22" s="135"/>
      <c r="EK22" s="135"/>
      <c r="EL22" s="135"/>
      <c r="EM22" s="135"/>
      <c r="EN22" s="135"/>
      <c r="EO22" s="135"/>
      <c r="EP22" s="135"/>
      <c r="EQ22" s="135"/>
      <c r="ER22" s="135"/>
      <c r="ES22" s="135"/>
      <c r="ET22" s="135"/>
      <c r="EU22" s="135"/>
      <c r="EV22" s="135"/>
      <c r="EW22" s="135"/>
      <c r="EX22" s="135"/>
      <c r="EY22" s="135"/>
      <c r="EZ22" s="135"/>
      <c r="FA22" s="135"/>
      <c r="FB22" s="135"/>
      <c r="FC22" s="135"/>
      <c r="FD22" s="135"/>
      <c r="FE22" s="135"/>
      <c r="FF22" s="135"/>
      <c r="FG22" s="135"/>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c r="HC22" s="135"/>
      <c r="HD22" s="135"/>
      <c r="HE22" s="135"/>
      <c r="HF22" s="135"/>
      <c r="HG22" s="135"/>
      <c r="HH22" s="135"/>
      <c r="HI22" s="135"/>
      <c r="HJ22" s="135"/>
      <c r="HK22" s="135"/>
      <c r="HL22" s="135"/>
      <c r="HM22" s="135"/>
      <c r="HN22" s="135"/>
      <c r="HO22" s="135"/>
      <c r="HP22" s="135"/>
      <c r="HQ22" s="135"/>
      <c r="HR22" s="135"/>
      <c r="HS22" s="135"/>
      <c r="HT22" s="135"/>
      <c r="HU22" s="135"/>
      <c r="HV22" s="135"/>
      <c r="HW22" s="135"/>
      <c r="HX22" s="135"/>
      <c r="HY22" s="135"/>
      <c r="HZ22" s="135"/>
      <c r="IA22" s="135"/>
      <c r="IB22" s="135"/>
      <c r="IC22" s="135"/>
      <c r="ID22" s="135"/>
      <c r="IE22" s="135"/>
      <c r="IF22" s="135"/>
      <c r="IG22" s="135"/>
      <c r="IH22" s="135"/>
      <c r="II22" s="135"/>
      <c r="IJ22" s="135"/>
      <c r="IK22" s="135"/>
      <c r="IL22" s="135"/>
      <c r="IM22" s="135"/>
      <c r="IN22" s="135"/>
      <c r="IO22" s="135"/>
      <c r="IP22" s="135"/>
      <c r="IQ22" s="135"/>
      <c r="IR22" s="135"/>
      <c r="IS22" s="135"/>
      <c r="IT22" s="135"/>
      <c r="IU22" s="136"/>
    </row>
    <row r="23" spans="1:255" ht="68.25" customHeight="1">
      <c r="A23" s="813" t="s">
        <v>4</v>
      </c>
      <c r="B23" s="847" t="s">
        <v>401</v>
      </c>
      <c r="C23" s="847" t="s">
        <v>402</v>
      </c>
      <c r="D23" s="847" t="s">
        <v>601</v>
      </c>
      <c r="E23" s="137"/>
      <c r="F23" s="137"/>
      <c r="G23" s="207">
        <v>2</v>
      </c>
      <c r="H23" s="331">
        <f>F23*G23</f>
        <v>0</v>
      </c>
      <c r="I23" s="844" t="str">
        <f>IFERROR(INDEX(Tableau1[Modalité d''audit DA1],Data!$E$4),"")</f>
        <v>Où : siège et/ou établissement et/ou autre
Qui : directeur
Quoi : 
- entretien avec le personnel : sur la description du process mis en place
- vérification documentaire : contrats fournisseurs (prise en compte du type de contrats selon les fournisseurs - Marques Nat ou MDD), éventuel diagnostic réalisé</v>
      </c>
      <c r="J23" s="156" t="s">
        <v>213</v>
      </c>
      <c r="K23" s="156" t="s">
        <v>123</v>
      </c>
      <c r="L23" s="496" t="s">
        <v>223</v>
      </c>
      <c r="M23" s="111" t="s">
        <v>349</v>
      </c>
      <c r="N23" s="290"/>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c r="DQ23" s="135"/>
      <c r="DR23" s="135"/>
      <c r="DS23" s="135"/>
      <c r="DT23" s="135"/>
      <c r="DU23" s="135"/>
      <c r="DV23" s="135"/>
      <c r="DW23" s="135"/>
      <c r="DX23" s="135"/>
      <c r="DY23" s="135"/>
      <c r="DZ23" s="135"/>
      <c r="EA23" s="135"/>
      <c r="EB23" s="135"/>
      <c r="EC23" s="135"/>
      <c r="ED23" s="135"/>
      <c r="EE23" s="135"/>
      <c r="EF23" s="135"/>
      <c r="EG23" s="135"/>
      <c r="EH23" s="135"/>
      <c r="EI23" s="135"/>
      <c r="EJ23" s="135"/>
      <c r="EK23" s="135"/>
      <c r="EL23" s="135"/>
      <c r="EM23" s="135"/>
      <c r="EN23" s="135"/>
      <c r="EO23" s="135"/>
      <c r="EP23" s="135"/>
      <c r="EQ23" s="135"/>
      <c r="ER23" s="135"/>
      <c r="ES23" s="135"/>
      <c r="ET23" s="135"/>
      <c r="EU23" s="135"/>
      <c r="EV23" s="135"/>
      <c r="EW23" s="135"/>
      <c r="EX23" s="135"/>
      <c r="EY23" s="135"/>
      <c r="EZ23" s="135"/>
      <c r="FA23" s="135"/>
      <c r="FB23" s="135"/>
      <c r="FC23" s="135"/>
      <c r="FD23" s="135"/>
      <c r="FE23" s="135"/>
      <c r="FF23" s="135"/>
      <c r="FG23" s="135"/>
      <c r="FH23" s="135"/>
      <c r="FI23" s="135"/>
      <c r="FJ23" s="135"/>
      <c r="FK23" s="135"/>
      <c r="FL23" s="135"/>
      <c r="FM23" s="135"/>
      <c r="FN23" s="135"/>
      <c r="FO23" s="135"/>
      <c r="FP23" s="135"/>
      <c r="FQ23" s="135"/>
      <c r="FR23" s="135"/>
      <c r="FS23" s="135"/>
      <c r="FT23" s="135"/>
      <c r="FU23" s="135"/>
      <c r="FV23" s="135"/>
      <c r="FW23" s="135"/>
      <c r="FX23" s="135"/>
      <c r="FY23" s="135"/>
      <c r="FZ23" s="135"/>
      <c r="GA23" s="135"/>
      <c r="GB23" s="135"/>
      <c r="GC23" s="135"/>
      <c r="GD23" s="135"/>
      <c r="GE23" s="135"/>
      <c r="GF23" s="135"/>
      <c r="GG23" s="135"/>
      <c r="GH23" s="135"/>
      <c r="GI23" s="135"/>
      <c r="GJ23" s="135"/>
      <c r="GK23" s="135"/>
      <c r="GL23" s="135"/>
      <c r="GM23" s="135"/>
      <c r="GN23" s="135"/>
      <c r="GO23" s="135"/>
      <c r="GP23" s="135"/>
      <c r="GQ23" s="135"/>
      <c r="GR23" s="135"/>
      <c r="GS23" s="135"/>
      <c r="GT23" s="135"/>
      <c r="GU23" s="135"/>
      <c r="GV23" s="135"/>
      <c r="GW23" s="135"/>
      <c r="GX23" s="135"/>
      <c r="GY23" s="135"/>
      <c r="GZ23" s="135"/>
      <c r="HA23" s="135"/>
      <c r="HB23" s="135"/>
      <c r="HC23" s="135"/>
      <c r="HD23" s="135"/>
      <c r="HE23" s="135"/>
      <c r="HF23" s="135"/>
      <c r="HG23" s="135"/>
      <c r="HH23" s="135"/>
      <c r="HI23" s="135"/>
      <c r="HJ23" s="135"/>
      <c r="HK23" s="135"/>
      <c r="HL23" s="135"/>
      <c r="HM23" s="135"/>
      <c r="HN23" s="135"/>
      <c r="HO23" s="135"/>
      <c r="HP23" s="135"/>
      <c r="HQ23" s="135"/>
      <c r="HR23" s="135"/>
      <c r="HS23" s="135"/>
      <c r="HT23" s="135"/>
      <c r="HU23" s="135"/>
      <c r="HV23" s="135"/>
      <c r="HW23" s="135"/>
      <c r="HX23" s="135"/>
      <c r="HY23" s="135"/>
      <c r="HZ23" s="135"/>
      <c r="IA23" s="135"/>
      <c r="IB23" s="135"/>
      <c r="IC23" s="135"/>
      <c r="ID23" s="135"/>
      <c r="IE23" s="135"/>
      <c r="IF23" s="135"/>
      <c r="IG23" s="135"/>
      <c r="IH23" s="135"/>
      <c r="II23" s="135"/>
      <c r="IJ23" s="135"/>
      <c r="IK23" s="135"/>
      <c r="IL23" s="135"/>
      <c r="IM23" s="135"/>
      <c r="IN23" s="135"/>
      <c r="IO23" s="135"/>
      <c r="IP23" s="135"/>
      <c r="IQ23" s="135"/>
      <c r="IR23" s="135"/>
      <c r="IS23" s="135"/>
      <c r="IT23" s="135"/>
      <c r="IU23" s="136"/>
    </row>
    <row r="24" spans="1:255" ht="70.5" customHeight="1">
      <c r="A24" s="814"/>
      <c r="B24" s="848"/>
      <c r="C24" s="848"/>
      <c r="D24" s="848"/>
      <c r="E24" s="157"/>
      <c r="F24" s="157"/>
      <c r="G24" s="157"/>
      <c r="H24" s="141"/>
      <c r="I24" s="845"/>
      <c r="J24" s="156" t="s">
        <v>21</v>
      </c>
      <c r="K24" s="156" t="s">
        <v>116</v>
      </c>
      <c r="L24" s="152" t="s">
        <v>422</v>
      </c>
      <c r="M24" s="134"/>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c r="DQ24" s="135"/>
      <c r="DR24" s="135"/>
      <c r="DS24" s="135"/>
      <c r="DT24" s="135"/>
      <c r="DU24" s="135"/>
      <c r="DV24" s="135"/>
      <c r="DW24" s="135"/>
      <c r="DX24" s="135"/>
      <c r="DY24" s="135"/>
      <c r="DZ24" s="135"/>
      <c r="EA24" s="135"/>
      <c r="EB24" s="135"/>
      <c r="EC24" s="135"/>
      <c r="ED24" s="135"/>
      <c r="EE24" s="135"/>
      <c r="EF24" s="135"/>
      <c r="EG24" s="135"/>
      <c r="EH24" s="135"/>
      <c r="EI24" s="135"/>
      <c r="EJ24" s="135"/>
      <c r="EK24" s="135"/>
      <c r="EL24" s="135"/>
      <c r="EM24" s="135"/>
      <c r="EN24" s="135"/>
      <c r="EO24" s="135"/>
      <c r="EP24" s="135"/>
      <c r="EQ24" s="135"/>
      <c r="ER24" s="135"/>
      <c r="ES24" s="135"/>
      <c r="ET24" s="135"/>
      <c r="EU24" s="135"/>
      <c r="EV24" s="135"/>
      <c r="EW24" s="135"/>
      <c r="EX24" s="135"/>
      <c r="EY24" s="135"/>
      <c r="EZ24" s="135"/>
      <c r="FA24" s="135"/>
      <c r="FB24" s="135"/>
      <c r="FC24" s="135"/>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135"/>
      <c r="GI24" s="135"/>
      <c r="GJ24" s="135"/>
      <c r="GK24" s="135"/>
      <c r="GL24" s="135"/>
      <c r="GM24" s="135"/>
      <c r="GN24" s="135"/>
      <c r="GO24" s="135"/>
      <c r="GP24" s="135"/>
      <c r="GQ24" s="135"/>
      <c r="GR24" s="135"/>
      <c r="GS24" s="135"/>
      <c r="GT24" s="135"/>
      <c r="GU24" s="135"/>
      <c r="GV24" s="135"/>
      <c r="GW24" s="135"/>
      <c r="GX24" s="135"/>
      <c r="GY24" s="135"/>
      <c r="GZ24" s="135"/>
      <c r="HA24" s="135"/>
      <c r="HB24" s="135"/>
      <c r="HC24" s="135"/>
      <c r="HD24" s="135"/>
      <c r="HE24" s="135"/>
      <c r="HF24" s="135"/>
      <c r="HG24" s="135"/>
      <c r="HH24" s="135"/>
      <c r="HI24" s="135"/>
      <c r="HJ24" s="135"/>
      <c r="HK24" s="135"/>
      <c r="HL24" s="135"/>
      <c r="HM24" s="135"/>
      <c r="HN24" s="135"/>
      <c r="HO24" s="135"/>
      <c r="HP24" s="135"/>
      <c r="HQ24" s="135"/>
      <c r="HR24" s="135"/>
      <c r="HS24" s="135"/>
      <c r="HT24" s="135"/>
      <c r="HU24" s="135"/>
      <c r="HV24" s="135"/>
      <c r="HW24" s="135"/>
      <c r="HX24" s="135"/>
      <c r="HY24" s="135"/>
      <c r="HZ24" s="135"/>
      <c r="IA24" s="135"/>
      <c r="IB24" s="135"/>
      <c r="IC24" s="135"/>
      <c r="ID24" s="135"/>
      <c r="IE24" s="135"/>
      <c r="IF24" s="135"/>
      <c r="IG24" s="135"/>
      <c r="IH24" s="135"/>
      <c r="II24" s="135"/>
      <c r="IJ24" s="135"/>
      <c r="IK24" s="135"/>
      <c r="IL24" s="135"/>
      <c r="IM24" s="135"/>
      <c r="IN24" s="135"/>
      <c r="IO24" s="135"/>
      <c r="IP24" s="135"/>
      <c r="IQ24" s="135"/>
      <c r="IR24" s="135"/>
      <c r="IS24" s="135"/>
      <c r="IT24" s="135"/>
      <c r="IU24" s="136"/>
    </row>
    <row r="25" spans="1:255" ht="72.75" customHeight="1">
      <c r="A25" s="814"/>
      <c r="B25" s="848"/>
      <c r="C25" s="848"/>
      <c r="D25" s="848"/>
      <c r="E25" s="157"/>
      <c r="F25" s="157"/>
      <c r="G25" s="157"/>
      <c r="H25" s="141"/>
      <c r="I25" s="845"/>
      <c r="J25" s="156" t="s">
        <v>423</v>
      </c>
      <c r="K25" s="156" t="s">
        <v>116</v>
      </c>
      <c r="L25" s="152" t="s">
        <v>22</v>
      </c>
      <c r="M25" s="134"/>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c r="CN25" s="135"/>
      <c r="CO25" s="135"/>
      <c r="CP25" s="135"/>
      <c r="CQ25" s="135"/>
      <c r="CR25" s="135"/>
      <c r="CS25" s="135"/>
      <c r="CT25" s="135"/>
      <c r="CU25" s="135"/>
      <c r="CV25" s="135"/>
      <c r="CW25" s="135"/>
      <c r="CX25" s="135"/>
      <c r="CY25" s="135"/>
      <c r="CZ25" s="135"/>
      <c r="DA25" s="135"/>
      <c r="DB25" s="135"/>
      <c r="DC25" s="135"/>
      <c r="DD25" s="135"/>
      <c r="DE25" s="135"/>
      <c r="DF25" s="135"/>
      <c r="DG25" s="135"/>
      <c r="DH25" s="135"/>
      <c r="DI25" s="135"/>
      <c r="DJ25" s="135"/>
      <c r="DK25" s="135"/>
      <c r="DL25" s="135"/>
      <c r="DM25" s="135"/>
      <c r="DN25" s="135"/>
      <c r="DO25" s="135"/>
      <c r="DP25" s="135"/>
      <c r="DQ25" s="135"/>
      <c r="DR25" s="135"/>
      <c r="DS25" s="135"/>
      <c r="DT25" s="135"/>
      <c r="DU25" s="135"/>
      <c r="DV25" s="135"/>
      <c r="DW25" s="135"/>
      <c r="DX25" s="135"/>
      <c r="DY25" s="135"/>
      <c r="DZ25" s="135"/>
      <c r="EA25" s="135"/>
      <c r="EB25" s="135"/>
      <c r="EC25" s="135"/>
      <c r="ED25" s="135"/>
      <c r="EE25" s="135"/>
      <c r="EF25" s="135"/>
      <c r="EG25" s="135"/>
      <c r="EH25" s="135"/>
      <c r="EI25" s="135"/>
      <c r="EJ25" s="135"/>
      <c r="EK25" s="135"/>
      <c r="EL25" s="135"/>
      <c r="EM25" s="135"/>
      <c r="EN25" s="135"/>
      <c r="EO25" s="135"/>
      <c r="EP25" s="135"/>
      <c r="EQ25" s="135"/>
      <c r="ER25" s="135"/>
      <c r="ES25" s="135"/>
      <c r="ET25" s="135"/>
      <c r="EU25" s="135"/>
      <c r="EV25" s="135"/>
      <c r="EW25" s="135"/>
      <c r="EX25" s="135"/>
      <c r="EY25" s="135"/>
      <c r="EZ25" s="135"/>
      <c r="FA25" s="135"/>
      <c r="FB25" s="135"/>
      <c r="FC25" s="135"/>
      <c r="FD25" s="135"/>
      <c r="FE25" s="135"/>
      <c r="FF25" s="135"/>
      <c r="FG25" s="135"/>
      <c r="FH25" s="135"/>
      <c r="FI25" s="135"/>
      <c r="FJ25" s="135"/>
      <c r="FK25" s="135"/>
      <c r="FL25" s="135"/>
      <c r="FM25" s="135"/>
      <c r="FN25" s="135"/>
      <c r="FO25" s="135"/>
      <c r="FP25" s="135"/>
      <c r="FQ25" s="135"/>
      <c r="FR25" s="135"/>
      <c r="FS25" s="135"/>
      <c r="FT25" s="135"/>
      <c r="FU25" s="135"/>
      <c r="FV25" s="135"/>
      <c r="FW25" s="135"/>
      <c r="FX25" s="135"/>
      <c r="FY25" s="135"/>
      <c r="FZ25" s="135"/>
      <c r="GA25" s="135"/>
      <c r="GB25" s="135"/>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c r="HC25" s="135"/>
      <c r="HD25" s="135"/>
      <c r="HE25" s="135"/>
      <c r="HF25" s="135"/>
      <c r="HG25" s="135"/>
      <c r="HH25" s="135"/>
      <c r="HI25" s="135"/>
      <c r="HJ25" s="135"/>
      <c r="HK25" s="135"/>
      <c r="HL25" s="135"/>
      <c r="HM25" s="135"/>
      <c r="HN25" s="135"/>
      <c r="HO25" s="135"/>
      <c r="HP25" s="135"/>
      <c r="HQ25" s="135"/>
      <c r="HR25" s="135"/>
      <c r="HS25" s="135"/>
      <c r="HT25" s="135"/>
      <c r="HU25" s="135"/>
      <c r="HV25" s="135"/>
      <c r="HW25" s="135"/>
      <c r="HX25" s="135"/>
      <c r="HY25" s="135"/>
      <c r="HZ25" s="135"/>
      <c r="IA25" s="135"/>
      <c r="IB25" s="135"/>
      <c r="IC25" s="135"/>
      <c r="ID25" s="135"/>
      <c r="IE25" s="135"/>
      <c r="IF25" s="135"/>
      <c r="IG25" s="135"/>
      <c r="IH25" s="135"/>
      <c r="II25" s="135"/>
      <c r="IJ25" s="135"/>
      <c r="IK25" s="135"/>
      <c r="IL25" s="135"/>
      <c r="IM25" s="135"/>
      <c r="IN25" s="135"/>
      <c r="IO25" s="135"/>
      <c r="IP25" s="135"/>
      <c r="IQ25" s="135"/>
      <c r="IR25" s="135"/>
      <c r="IS25" s="135"/>
      <c r="IT25" s="135"/>
      <c r="IU25" s="136"/>
    </row>
    <row r="26" spans="1:255" ht="39" customHeight="1">
      <c r="A26" s="814"/>
      <c r="B26" s="848"/>
      <c r="C26" s="848"/>
      <c r="D26" s="848"/>
      <c r="E26" s="157"/>
      <c r="F26" s="157"/>
      <c r="G26" s="157"/>
      <c r="H26" s="141"/>
      <c r="I26" s="845"/>
      <c r="J26" s="156" t="s">
        <v>23</v>
      </c>
      <c r="K26" s="156" t="s">
        <v>117</v>
      </c>
      <c r="L26" s="152" t="s">
        <v>24</v>
      </c>
      <c r="M26" s="134"/>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5"/>
      <c r="CI26" s="135"/>
      <c r="CJ26" s="135"/>
      <c r="CK26" s="135"/>
      <c r="CL26" s="135"/>
      <c r="CM26" s="135"/>
      <c r="CN26" s="135"/>
      <c r="CO26" s="135"/>
      <c r="CP26" s="135"/>
      <c r="CQ26" s="135"/>
      <c r="CR26" s="135"/>
      <c r="CS26" s="135"/>
      <c r="CT26" s="135"/>
      <c r="CU26" s="135"/>
      <c r="CV26" s="135"/>
      <c r="CW26" s="135"/>
      <c r="CX26" s="135"/>
      <c r="CY26" s="135"/>
      <c r="CZ26" s="135"/>
      <c r="DA26" s="135"/>
      <c r="DB26" s="135"/>
      <c r="DC26" s="135"/>
      <c r="DD26" s="135"/>
      <c r="DE26" s="135"/>
      <c r="DF26" s="135"/>
      <c r="DG26" s="135"/>
      <c r="DH26" s="135"/>
      <c r="DI26" s="135"/>
      <c r="DJ26" s="135"/>
      <c r="DK26" s="135"/>
      <c r="DL26" s="135"/>
      <c r="DM26" s="135"/>
      <c r="DN26" s="135"/>
      <c r="DO26" s="135"/>
      <c r="DP26" s="135"/>
      <c r="DQ26" s="135"/>
      <c r="DR26" s="135"/>
      <c r="DS26" s="135"/>
      <c r="DT26" s="135"/>
      <c r="DU26" s="135"/>
      <c r="DV26" s="135"/>
      <c r="DW26" s="135"/>
      <c r="DX26" s="135"/>
      <c r="DY26" s="135"/>
      <c r="DZ26" s="135"/>
      <c r="EA26" s="135"/>
      <c r="EB26" s="135"/>
      <c r="EC26" s="135"/>
      <c r="ED26" s="135"/>
      <c r="EE26" s="135"/>
      <c r="EF26" s="135"/>
      <c r="EG26" s="135"/>
      <c r="EH26" s="135"/>
      <c r="EI26" s="135"/>
      <c r="EJ26" s="135"/>
      <c r="EK26" s="135"/>
      <c r="EL26" s="135"/>
      <c r="EM26" s="135"/>
      <c r="EN26" s="135"/>
      <c r="EO26" s="135"/>
      <c r="EP26" s="135"/>
      <c r="EQ26" s="135"/>
      <c r="ER26" s="135"/>
      <c r="ES26" s="135"/>
      <c r="ET26" s="135"/>
      <c r="EU26" s="135"/>
      <c r="EV26" s="135"/>
      <c r="EW26" s="135"/>
      <c r="EX26" s="135"/>
      <c r="EY26" s="135"/>
      <c r="EZ26" s="135"/>
      <c r="FA26" s="135"/>
      <c r="FB26" s="135"/>
      <c r="FC26" s="135"/>
      <c r="FD26" s="135"/>
      <c r="FE26" s="135"/>
      <c r="FF26" s="135"/>
      <c r="FG26" s="135"/>
      <c r="FH26" s="135"/>
      <c r="FI26" s="135"/>
      <c r="FJ26" s="135"/>
      <c r="FK26" s="135"/>
      <c r="FL26" s="135"/>
      <c r="FM26" s="135"/>
      <c r="FN26" s="135"/>
      <c r="FO26" s="135"/>
      <c r="FP26" s="135"/>
      <c r="FQ26" s="135"/>
      <c r="FR26" s="135"/>
      <c r="FS26" s="135"/>
      <c r="FT26" s="135"/>
      <c r="FU26" s="135"/>
      <c r="FV26" s="135"/>
      <c r="FW26" s="135"/>
      <c r="FX26" s="135"/>
      <c r="FY26" s="135"/>
      <c r="FZ26" s="135"/>
      <c r="GA26" s="135"/>
      <c r="GB26" s="135"/>
      <c r="GC26" s="135"/>
      <c r="GD26" s="135"/>
      <c r="GE26" s="135"/>
      <c r="GF26" s="135"/>
      <c r="GG26" s="135"/>
      <c r="GH26" s="135"/>
      <c r="GI26" s="135"/>
      <c r="GJ26" s="135"/>
      <c r="GK26" s="135"/>
      <c r="GL26" s="135"/>
      <c r="GM26" s="135"/>
      <c r="GN26" s="135"/>
      <c r="GO26" s="135"/>
      <c r="GP26" s="135"/>
      <c r="GQ26" s="135"/>
      <c r="GR26" s="135"/>
      <c r="GS26" s="135"/>
      <c r="GT26" s="135"/>
      <c r="GU26" s="135"/>
      <c r="GV26" s="135"/>
      <c r="GW26" s="135"/>
      <c r="GX26" s="135"/>
      <c r="GY26" s="135"/>
      <c r="GZ26" s="135"/>
      <c r="HA26" s="135"/>
      <c r="HB26" s="135"/>
      <c r="HC26" s="135"/>
      <c r="HD26" s="135"/>
      <c r="HE26" s="135"/>
      <c r="HF26" s="135"/>
      <c r="HG26" s="135"/>
      <c r="HH26" s="135"/>
      <c r="HI26" s="135"/>
      <c r="HJ26" s="135"/>
      <c r="HK26" s="135"/>
      <c r="HL26" s="135"/>
      <c r="HM26" s="135"/>
      <c r="HN26" s="135"/>
      <c r="HO26" s="135"/>
      <c r="HP26" s="135"/>
      <c r="HQ26" s="135"/>
      <c r="HR26" s="135"/>
      <c r="HS26" s="135"/>
      <c r="HT26" s="135"/>
      <c r="HU26" s="135"/>
      <c r="HV26" s="135"/>
      <c r="HW26" s="135"/>
      <c r="HX26" s="135"/>
      <c r="HY26" s="135"/>
      <c r="HZ26" s="135"/>
      <c r="IA26" s="135"/>
      <c r="IB26" s="135"/>
      <c r="IC26" s="135"/>
      <c r="ID26" s="135"/>
      <c r="IE26" s="135"/>
      <c r="IF26" s="135"/>
      <c r="IG26" s="135"/>
      <c r="IH26" s="135"/>
      <c r="II26" s="135"/>
      <c r="IJ26" s="135"/>
      <c r="IK26" s="135"/>
      <c r="IL26" s="135"/>
      <c r="IM26" s="135"/>
      <c r="IN26" s="135"/>
      <c r="IO26" s="135"/>
      <c r="IP26" s="135"/>
      <c r="IQ26" s="135"/>
      <c r="IR26" s="135"/>
      <c r="IS26" s="135"/>
      <c r="IT26" s="135"/>
      <c r="IU26" s="136"/>
    </row>
    <row r="27" spans="1:255" ht="38.25" customHeight="1">
      <c r="A27" s="814"/>
      <c r="B27" s="848"/>
      <c r="C27" s="848"/>
      <c r="D27" s="848"/>
      <c r="E27" s="157"/>
      <c r="F27" s="157"/>
      <c r="G27" s="157"/>
      <c r="H27" s="141"/>
      <c r="I27" s="845"/>
      <c r="J27" s="156" t="s">
        <v>25</v>
      </c>
      <c r="K27" s="156" t="s">
        <v>116</v>
      </c>
      <c r="L27" s="152" t="s">
        <v>24</v>
      </c>
      <c r="M27" s="134"/>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c r="CK27" s="135"/>
      <c r="CL27" s="135"/>
      <c r="CM27" s="135"/>
      <c r="CN27" s="135"/>
      <c r="CO27" s="135"/>
      <c r="CP27" s="135"/>
      <c r="CQ27" s="135"/>
      <c r="CR27" s="135"/>
      <c r="CS27" s="135"/>
      <c r="CT27" s="135"/>
      <c r="CU27" s="135"/>
      <c r="CV27" s="135"/>
      <c r="CW27" s="135"/>
      <c r="CX27" s="135"/>
      <c r="CY27" s="135"/>
      <c r="CZ27" s="135"/>
      <c r="DA27" s="135"/>
      <c r="DB27" s="135"/>
      <c r="DC27" s="135"/>
      <c r="DD27" s="135"/>
      <c r="DE27" s="135"/>
      <c r="DF27" s="135"/>
      <c r="DG27" s="135"/>
      <c r="DH27" s="135"/>
      <c r="DI27" s="135"/>
      <c r="DJ27" s="135"/>
      <c r="DK27" s="135"/>
      <c r="DL27" s="135"/>
      <c r="DM27" s="135"/>
      <c r="DN27" s="135"/>
      <c r="DO27" s="135"/>
      <c r="DP27" s="135"/>
      <c r="DQ27" s="135"/>
      <c r="DR27" s="135"/>
      <c r="DS27" s="135"/>
      <c r="DT27" s="135"/>
      <c r="DU27" s="135"/>
      <c r="DV27" s="135"/>
      <c r="DW27" s="135"/>
      <c r="DX27" s="135"/>
      <c r="DY27" s="135"/>
      <c r="DZ27" s="135"/>
      <c r="EA27" s="135"/>
      <c r="EB27" s="135"/>
      <c r="EC27" s="135"/>
      <c r="ED27" s="135"/>
      <c r="EE27" s="135"/>
      <c r="EF27" s="135"/>
      <c r="EG27" s="135"/>
      <c r="EH27" s="135"/>
      <c r="EI27" s="135"/>
      <c r="EJ27" s="135"/>
      <c r="EK27" s="135"/>
      <c r="EL27" s="135"/>
      <c r="EM27" s="135"/>
      <c r="EN27" s="135"/>
      <c r="EO27" s="135"/>
      <c r="EP27" s="135"/>
      <c r="EQ27" s="135"/>
      <c r="ER27" s="135"/>
      <c r="ES27" s="135"/>
      <c r="ET27" s="135"/>
      <c r="EU27" s="135"/>
      <c r="EV27" s="135"/>
      <c r="EW27" s="135"/>
      <c r="EX27" s="135"/>
      <c r="EY27" s="135"/>
      <c r="EZ27" s="135"/>
      <c r="FA27" s="135"/>
      <c r="FB27" s="135"/>
      <c r="FC27" s="135"/>
      <c r="FD27" s="135"/>
      <c r="FE27" s="135"/>
      <c r="FF27" s="135"/>
      <c r="FG27" s="135"/>
      <c r="FH27" s="135"/>
      <c r="FI27" s="135"/>
      <c r="FJ27" s="135"/>
      <c r="FK27" s="135"/>
      <c r="FL27" s="135"/>
      <c r="FM27" s="135"/>
      <c r="FN27" s="135"/>
      <c r="FO27" s="135"/>
      <c r="FP27" s="135"/>
      <c r="FQ27" s="135"/>
      <c r="FR27" s="135"/>
      <c r="FS27" s="135"/>
      <c r="FT27" s="135"/>
      <c r="FU27" s="135"/>
      <c r="FV27" s="135"/>
      <c r="FW27" s="135"/>
      <c r="FX27" s="135"/>
      <c r="FY27" s="135"/>
      <c r="FZ27" s="135"/>
      <c r="GA27" s="135"/>
      <c r="GB27" s="135"/>
      <c r="GC27" s="135"/>
      <c r="GD27" s="135"/>
      <c r="GE27" s="135"/>
      <c r="GF27" s="135"/>
      <c r="GG27" s="135"/>
      <c r="GH27" s="135"/>
      <c r="GI27" s="135"/>
      <c r="GJ27" s="135"/>
      <c r="GK27" s="135"/>
      <c r="GL27" s="135"/>
      <c r="GM27" s="135"/>
      <c r="GN27" s="135"/>
      <c r="GO27" s="135"/>
      <c r="GP27" s="135"/>
      <c r="GQ27" s="135"/>
      <c r="GR27" s="135"/>
      <c r="GS27" s="135"/>
      <c r="GT27" s="135"/>
      <c r="GU27" s="135"/>
      <c r="GV27" s="135"/>
      <c r="GW27" s="135"/>
      <c r="GX27" s="135"/>
      <c r="GY27" s="135"/>
      <c r="GZ27" s="135"/>
      <c r="HA27" s="135"/>
      <c r="HB27" s="135"/>
      <c r="HC27" s="135"/>
      <c r="HD27" s="135"/>
      <c r="HE27" s="135"/>
      <c r="HF27" s="135"/>
      <c r="HG27" s="135"/>
      <c r="HH27" s="135"/>
      <c r="HI27" s="135"/>
      <c r="HJ27" s="135"/>
      <c r="HK27" s="135"/>
      <c r="HL27" s="135"/>
      <c r="HM27" s="135"/>
      <c r="HN27" s="135"/>
      <c r="HO27" s="135"/>
      <c r="HP27" s="135"/>
      <c r="HQ27" s="135"/>
      <c r="HR27" s="135"/>
      <c r="HS27" s="135"/>
      <c r="HT27" s="135"/>
      <c r="HU27" s="135"/>
      <c r="HV27" s="135"/>
      <c r="HW27" s="135"/>
      <c r="HX27" s="135"/>
      <c r="HY27" s="135"/>
      <c r="HZ27" s="135"/>
      <c r="IA27" s="135"/>
      <c r="IB27" s="135"/>
      <c r="IC27" s="135"/>
      <c r="ID27" s="135"/>
      <c r="IE27" s="135"/>
      <c r="IF27" s="135"/>
      <c r="IG27" s="135"/>
      <c r="IH27" s="135"/>
      <c r="II27" s="135"/>
      <c r="IJ27" s="135"/>
      <c r="IK27" s="135"/>
      <c r="IL27" s="135"/>
      <c r="IM27" s="135"/>
      <c r="IN27" s="135"/>
      <c r="IO27" s="135"/>
      <c r="IP27" s="135"/>
      <c r="IQ27" s="135"/>
      <c r="IR27" s="135"/>
      <c r="IS27" s="135"/>
      <c r="IT27" s="135"/>
      <c r="IU27" s="136"/>
    </row>
    <row r="28" spans="1:255" ht="57.75" customHeight="1">
      <c r="A28" s="814"/>
      <c r="B28" s="848"/>
      <c r="C28" s="848"/>
      <c r="D28" s="848"/>
      <c r="E28" s="208"/>
      <c r="F28" s="208"/>
      <c r="G28" s="208"/>
      <c r="H28" s="141"/>
      <c r="I28" s="845"/>
      <c r="J28" s="193" t="s">
        <v>26</v>
      </c>
      <c r="K28" s="156" t="s">
        <v>123</v>
      </c>
      <c r="L28" s="152" t="s">
        <v>503</v>
      </c>
      <c r="M28" s="13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c r="ID28" s="144"/>
      <c r="IE28" s="144"/>
      <c r="IF28" s="144"/>
      <c r="IG28" s="144"/>
      <c r="IH28" s="144"/>
      <c r="II28" s="144"/>
      <c r="IJ28" s="144"/>
      <c r="IK28" s="144"/>
      <c r="IL28" s="144"/>
      <c r="IM28" s="144"/>
      <c r="IN28" s="144"/>
      <c r="IO28" s="144"/>
      <c r="IP28" s="144"/>
      <c r="IQ28" s="144"/>
      <c r="IR28" s="144"/>
      <c r="IS28" s="144"/>
      <c r="IT28" s="144"/>
      <c r="IU28" s="136"/>
    </row>
    <row r="29" spans="1:255" ht="38.25" customHeight="1">
      <c r="A29" s="814"/>
      <c r="B29" s="848"/>
      <c r="C29" s="848"/>
      <c r="D29" s="848"/>
      <c r="E29" s="157"/>
      <c r="F29" s="157"/>
      <c r="G29" s="157"/>
      <c r="H29" s="141"/>
      <c r="I29" s="845"/>
      <c r="J29" s="222" t="s">
        <v>15</v>
      </c>
      <c r="K29" s="220" t="s">
        <v>125</v>
      </c>
      <c r="L29" s="152" t="s">
        <v>16</v>
      </c>
      <c r="M29" s="13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c r="IG29" s="144"/>
      <c r="IH29" s="144"/>
      <c r="II29" s="144"/>
      <c r="IJ29" s="144"/>
      <c r="IK29" s="144"/>
      <c r="IL29" s="144"/>
      <c r="IM29" s="144"/>
      <c r="IN29" s="144"/>
      <c r="IO29" s="144"/>
      <c r="IP29" s="144"/>
      <c r="IQ29" s="144"/>
      <c r="IR29" s="144"/>
      <c r="IS29" s="144"/>
      <c r="IT29" s="144"/>
      <c r="IU29" s="136"/>
    </row>
    <row r="30" spans="1:255" ht="38.25" customHeight="1">
      <c r="A30" s="814"/>
      <c r="B30" s="848"/>
      <c r="C30" s="848"/>
      <c r="D30" s="848"/>
      <c r="E30" s="516"/>
      <c r="F30" s="516"/>
      <c r="G30" s="516"/>
      <c r="H30" s="141"/>
      <c r="I30" s="845"/>
      <c r="J30" s="111" t="s">
        <v>528</v>
      </c>
      <c r="K30" s="624" t="s">
        <v>133</v>
      </c>
      <c r="L30" s="625" t="s">
        <v>504</v>
      </c>
      <c r="M30" s="13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144"/>
      <c r="HO30" s="144"/>
      <c r="HP30" s="144"/>
      <c r="HQ30" s="144"/>
      <c r="HR30" s="144"/>
      <c r="HS30" s="144"/>
      <c r="HT30" s="144"/>
      <c r="HU30" s="144"/>
      <c r="HV30" s="144"/>
      <c r="HW30" s="144"/>
      <c r="HX30" s="144"/>
      <c r="HY30" s="144"/>
      <c r="HZ30" s="144"/>
      <c r="IA30" s="144"/>
      <c r="IB30" s="144"/>
      <c r="IC30" s="144"/>
      <c r="ID30" s="144"/>
      <c r="IE30" s="144"/>
      <c r="IF30" s="144"/>
      <c r="IG30" s="144"/>
      <c r="IH30" s="144"/>
      <c r="II30" s="144"/>
      <c r="IJ30" s="144"/>
      <c r="IK30" s="144"/>
      <c r="IL30" s="144"/>
      <c r="IM30" s="144"/>
      <c r="IN30" s="144"/>
      <c r="IO30" s="144"/>
      <c r="IP30" s="144"/>
      <c r="IQ30" s="144"/>
      <c r="IR30" s="144"/>
      <c r="IS30" s="144"/>
      <c r="IT30" s="144"/>
      <c r="IU30" s="136"/>
    </row>
    <row r="31" spans="1:255" ht="132.75" customHeight="1">
      <c r="A31" s="815"/>
      <c r="B31" s="849"/>
      <c r="C31" s="849"/>
      <c r="D31" s="849"/>
      <c r="E31" s="158"/>
      <c r="F31" s="158"/>
      <c r="G31" s="158"/>
      <c r="H31" s="159"/>
      <c r="I31" s="846"/>
      <c r="J31" s="299" t="s">
        <v>424</v>
      </c>
      <c r="K31" s="193" t="s">
        <v>122</v>
      </c>
      <c r="L31" s="166" t="s">
        <v>425</v>
      </c>
      <c r="M31" s="134"/>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135"/>
      <c r="DO31" s="135"/>
      <c r="DP31" s="135"/>
      <c r="DQ31" s="135"/>
      <c r="DR31" s="135"/>
      <c r="DS31" s="135"/>
      <c r="DT31" s="135"/>
      <c r="DU31" s="135"/>
      <c r="DV31" s="135"/>
      <c r="DW31" s="135"/>
      <c r="DX31" s="135"/>
      <c r="DY31" s="135"/>
      <c r="DZ31" s="135"/>
      <c r="EA31" s="135"/>
      <c r="EB31" s="135"/>
      <c r="EC31" s="135"/>
      <c r="ED31" s="135"/>
      <c r="EE31" s="135"/>
      <c r="EF31" s="135"/>
      <c r="EG31" s="135"/>
      <c r="EH31" s="135"/>
      <c r="EI31" s="135"/>
      <c r="EJ31" s="135"/>
      <c r="EK31" s="135"/>
      <c r="EL31" s="135"/>
      <c r="EM31" s="135"/>
      <c r="EN31" s="135"/>
      <c r="EO31" s="135"/>
      <c r="EP31" s="135"/>
      <c r="EQ31" s="135"/>
      <c r="ER31" s="135"/>
      <c r="ES31" s="135"/>
      <c r="ET31" s="135"/>
      <c r="EU31" s="135"/>
      <c r="EV31" s="135"/>
      <c r="EW31" s="135"/>
      <c r="EX31" s="135"/>
      <c r="EY31" s="135"/>
      <c r="EZ31" s="135"/>
      <c r="FA31" s="135"/>
      <c r="FB31" s="135"/>
      <c r="FC31" s="135"/>
      <c r="FD31" s="135"/>
      <c r="FE31" s="135"/>
      <c r="FF31" s="135"/>
      <c r="FG31" s="135"/>
      <c r="FH31" s="135"/>
      <c r="FI31" s="135"/>
      <c r="FJ31" s="135"/>
      <c r="FK31" s="135"/>
      <c r="FL31" s="135"/>
      <c r="FM31" s="135"/>
      <c r="FN31" s="135"/>
      <c r="FO31" s="135"/>
      <c r="FP31" s="135"/>
      <c r="FQ31" s="135"/>
      <c r="FR31" s="135"/>
      <c r="FS31" s="135"/>
      <c r="FT31" s="135"/>
      <c r="FU31" s="135"/>
      <c r="FV31" s="135"/>
      <c r="FW31" s="135"/>
      <c r="FX31" s="135"/>
      <c r="FY31" s="135"/>
      <c r="FZ31" s="135"/>
      <c r="GA31" s="135"/>
      <c r="GB31" s="135"/>
      <c r="GC31" s="135"/>
      <c r="GD31" s="135"/>
      <c r="GE31" s="135"/>
      <c r="GF31" s="135"/>
      <c r="GG31" s="135"/>
      <c r="GH31" s="135"/>
      <c r="GI31" s="135"/>
      <c r="GJ31" s="135"/>
      <c r="GK31" s="135"/>
      <c r="GL31" s="135"/>
      <c r="GM31" s="135"/>
      <c r="GN31" s="135"/>
      <c r="GO31" s="135"/>
      <c r="GP31" s="135"/>
      <c r="GQ31" s="135"/>
      <c r="GR31" s="135"/>
      <c r="GS31" s="135"/>
      <c r="GT31" s="135"/>
      <c r="GU31" s="135"/>
      <c r="GV31" s="135"/>
      <c r="GW31" s="135"/>
      <c r="GX31" s="135"/>
      <c r="GY31" s="135"/>
      <c r="GZ31" s="135"/>
      <c r="HA31" s="135"/>
      <c r="HB31" s="135"/>
      <c r="HC31" s="135"/>
      <c r="HD31" s="135"/>
      <c r="HE31" s="135"/>
      <c r="HF31" s="135"/>
      <c r="HG31" s="135"/>
      <c r="HH31" s="135"/>
      <c r="HI31" s="135"/>
      <c r="HJ31" s="135"/>
      <c r="HK31" s="135"/>
      <c r="HL31" s="135"/>
      <c r="HM31" s="135"/>
      <c r="HN31" s="135"/>
      <c r="HO31" s="135"/>
      <c r="HP31" s="135"/>
      <c r="HQ31" s="135"/>
      <c r="HR31" s="135"/>
      <c r="HS31" s="135"/>
      <c r="HT31" s="135"/>
      <c r="HU31" s="135"/>
      <c r="HV31" s="135"/>
      <c r="HW31" s="135"/>
      <c r="HX31" s="135"/>
      <c r="HY31" s="135"/>
      <c r="HZ31" s="135"/>
      <c r="IA31" s="135"/>
      <c r="IB31" s="135"/>
      <c r="IC31" s="135"/>
      <c r="ID31" s="135"/>
      <c r="IE31" s="135"/>
      <c r="IF31" s="135"/>
      <c r="IG31" s="135"/>
      <c r="IH31" s="135"/>
      <c r="II31" s="135"/>
      <c r="IJ31" s="135"/>
      <c r="IK31" s="135"/>
      <c r="IL31" s="135"/>
      <c r="IM31" s="135"/>
      <c r="IN31" s="135"/>
      <c r="IO31" s="135"/>
      <c r="IP31" s="135"/>
      <c r="IQ31" s="135"/>
      <c r="IR31" s="135"/>
      <c r="IS31" s="135"/>
      <c r="IT31" s="135"/>
      <c r="IU31" s="136"/>
    </row>
    <row r="32" spans="1:255" ht="123" customHeight="1">
      <c r="A32" s="807" t="s">
        <v>500</v>
      </c>
      <c r="B32" s="820" t="s">
        <v>470</v>
      </c>
      <c r="C32" s="823" t="s">
        <v>211</v>
      </c>
      <c r="D32" s="823" t="s">
        <v>212</v>
      </c>
      <c r="E32" s="137"/>
      <c r="F32" s="137"/>
      <c r="G32" s="207">
        <v>2</v>
      </c>
      <c r="H32" s="331">
        <f>F32*G32</f>
        <v>0</v>
      </c>
      <c r="I32" s="850" t="str">
        <f>IFERROR(INDEX(Tableau1[Modalité d''audit DA1],Data!$E$5),"")</f>
        <v>Où : siège et/ou établissement et/ou autre
Qui : RH/formation ; acheteur, directeur de magasin, chef de rayon - personne point de vente en charge des appro/achats et qui passe les commandes (pas uniquement les chefs de rayon)
Quoi :
- entretien avec le personnel : sur le contenu des formations/actions de sensibilisation [échantillon : 1 personne pour la tranche 1 ; 1 personne par catégorie de denrées retrouvées (PLS, PGC, PFT) pour tranche 2 ; 3 personnes par  catégorie de denrées retrouvées (PLS, PGC, PFT) pour tranche 3]
- vérification documentaire : support de formation (si formation hygiène) et sensibilisation, plan de formation et suivi, liste de présence ou attestation de formation</v>
      </c>
      <c r="J32" s="454" t="s">
        <v>498</v>
      </c>
      <c r="K32" s="185" t="s">
        <v>167</v>
      </c>
      <c r="L32" s="498" t="s">
        <v>243</v>
      </c>
      <c r="M32" s="111" t="s">
        <v>350</v>
      </c>
      <c r="N32" s="290"/>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35"/>
      <c r="CP32" s="135"/>
      <c r="CQ32" s="135"/>
      <c r="CR32" s="135"/>
      <c r="CS32" s="135"/>
      <c r="CT32" s="135"/>
      <c r="CU32" s="135"/>
      <c r="CV32" s="135"/>
      <c r="CW32" s="135"/>
      <c r="CX32" s="135"/>
      <c r="CY32" s="135"/>
      <c r="CZ32" s="135"/>
      <c r="DA32" s="135"/>
      <c r="DB32" s="135"/>
      <c r="DC32" s="135"/>
      <c r="DD32" s="135"/>
      <c r="DE32" s="135"/>
      <c r="DF32" s="135"/>
      <c r="DG32" s="135"/>
      <c r="DH32" s="135"/>
      <c r="DI32" s="135"/>
      <c r="DJ32" s="135"/>
      <c r="DK32" s="135"/>
      <c r="DL32" s="135"/>
      <c r="DM32" s="135"/>
      <c r="DN32" s="135"/>
      <c r="DO32" s="135"/>
      <c r="DP32" s="135"/>
      <c r="DQ32" s="135"/>
      <c r="DR32" s="135"/>
      <c r="DS32" s="135"/>
      <c r="DT32" s="135"/>
      <c r="DU32" s="135"/>
      <c r="DV32" s="135"/>
      <c r="DW32" s="135"/>
      <c r="DX32" s="135"/>
      <c r="DY32" s="135"/>
      <c r="DZ32" s="135"/>
      <c r="EA32" s="135"/>
      <c r="EB32" s="135"/>
      <c r="EC32" s="135"/>
      <c r="ED32" s="135"/>
      <c r="EE32" s="135"/>
      <c r="EF32" s="135"/>
      <c r="EG32" s="135"/>
      <c r="EH32" s="135"/>
      <c r="EI32" s="135"/>
      <c r="EJ32" s="135"/>
      <c r="EK32" s="135"/>
      <c r="EL32" s="135"/>
      <c r="EM32" s="135"/>
      <c r="EN32" s="135"/>
      <c r="EO32" s="135"/>
      <c r="EP32" s="135"/>
      <c r="EQ32" s="135"/>
      <c r="ER32" s="135"/>
      <c r="ES32" s="135"/>
      <c r="ET32" s="135"/>
      <c r="EU32" s="135"/>
      <c r="EV32" s="135"/>
      <c r="EW32" s="135"/>
      <c r="EX32" s="135"/>
      <c r="EY32" s="135"/>
      <c r="EZ32" s="135"/>
      <c r="FA32" s="135"/>
      <c r="FB32" s="135"/>
      <c r="FC32" s="135"/>
      <c r="FD32" s="135"/>
      <c r="FE32" s="135"/>
      <c r="FF32" s="135"/>
      <c r="FG32" s="135"/>
      <c r="FH32" s="135"/>
      <c r="FI32" s="135"/>
      <c r="FJ32" s="135"/>
      <c r="FK32" s="135"/>
      <c r="FL32" s="135"/>
      <c r="FM32" s="135"/>
      <c r="FN32" s="135"/>
      <c r="FO32" s="135"/>
      <c r="FP32" s="135"/>
      <c r="FQ32" s="135"/>
      <c r="FR32" s="135"/>
      <c r="FS32" s="135"/>
      <c r="FT32" s="135"/>
      <c r="FU32" s="135"/>
      <c r="FV32" s="135"/>
      <c r="FW32" s="135"/>
      <c r="FX32" s="135"/>
      <c r="FY32" s="135"/>
      <c r="FZ32" s="135"/>
      <c r="GA32" s="135"/>
      <c r="GB32" s="135"/>
      <c r="GC32" s="135"/>
      <c r="GD32" s="135"/>
      <c r="GE32" s="135"/>
      <c r="GF32" s="135"/>
      <c r="GG32" s="135"/>
      <c r="GH32" s="135"/>
      <c r="GI32" s="135"/>
      <c r="GJ32" s="135"/>
      <c r="GK32" s="135"/>
      <c r="GL32" s="135"/>
      <c r="GM32" s="135"/>
      <c r="GN32" s="135"/>
      <c r="GO32" s="135"/>
      <c r="GP32" s="135"/>
      <c r="GQ32" s="135"/>
      <c r="GR32" s="135"/>
      <c r="GS32" s="135"/>
      <c r="GT32" s="135"/>
      <c r="GU32" s="135"/>
      <c r="GV32" s="135"/>
      <c r="GW32" s="135"/>
      <c r="GX32" s="135"/>
      <c r="GY32" s="135"/>
      <c r="GZ32" s="135"/>
      <c r="HA32" s="135"/>
      <c r="HB32" s="135"/>
      <c r="HC32" s="135"/>
      <c r="HD32" s="135"/>
      <c r="HE32" s="135"/>
      <c r="HF32" s="135"/>
      <c r="HG32" s="135"/>
      <c r="HH32" s="135"/>
      <c r="HI32" s="135"/>
      <c r="HJ32" s="135"/>
      <c r="HK32" s="135"/>
      <c r="HL32" s="135"/>
      <c r="HM32" s="135"/>
      <c r="HN32" s="135"/>
      <c r="HO32" s="135"/>
      <c r="HP32" s="135"/>
      <c r="HQ32" s="135"/>
      <c r="HR32" s="135"/>
      <c r="HS32" s="135"/>
      <c r="HT32" s="135"/>
      <c r="HU32" s="135"/>
      <c r="HV32" s="135"/>
      <c r="HW32" s="135"/>
      <c r="HX32" s="135"/>
      <c r="HY32" s="135"/>
      <c r="HZ32" s="135"/>
      <c r="IA32" s="135"/>
      <c r="IB32" s="135"/>
      <c r="IC32" s="135"/>
      <c r="ID32" s="135"/>
      <c r="IE32" s="135"/>
      <c r="IF32" s="135"/>
      <c r="IG32" s="135"/>
      <c r="IH32" s="135"/>
      <c r="II32" s="135"/>
      <c r="IJ32" s="135"/>
      <c r="IK32" s="135"/>
      <c r="IL32" s="135"/>
      <c r="IM32" s="135"/>
      <c r="IN32" s="135"/>
      <c r="IO32" s="135"/>
      <c r="IP32" s="135"/>
      <c r="IQ32" s="135"/>
      <c r="IR32" s="135"/>
      <c r="IS32" s="135"/>
      <c r="IT32" s="135"/>
      <c r="IU32" s="136"/>
    </row>
    <row r="33" spans="1:255" ht="55.5" customHeight="1">
      <c r="A33" s="808"/>
      <c r="B33" s="821"/>
      <c r="C33" s="824"/>
      <c r="D33" s="824"/>
      <c r="E33" s="281"/>
      <c r="F33" s="283"/>
      <c r="G33" s="283"/>
      <c r="H33" s="284"/>
      <c r="I33" s="824"/>
      <c r="J33" s="279" t="s">
        <v>161</v>
      </c>
      <c r="K33" s="221" t="s">
        <v>162</v>
      </c>
      <c r="L33" s="282" t="s">
        <v>127</v>
      </c>
      <c r="M33" s="13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c r="GR33" s="144"/>
      <c r="GS33" s="144"/>
      <c r="GT33" s="144"/>
      <c r="GU33" s="144"/>
      <c r="GV33" s="144"/>
      <c r="GW33" s="144"/>
      <c r="GX33" s="144"/>
      <c r="GY33" s="144"/>
      <c r="GZ33" s="144"/>
      <c r="HA33" s="144"/>
      <c r="HB33" s="144"/>
      <c r="HC33" s="144"/>
      <c r="HD33" s="144"/>
      <c r="HE33" s="144"/>
      <c r="HF33" s="144"/>
      <c r="HG33" s="144"/>
      <c r="HH33" s="144"/>
      <c r="HI33" s="144"/>
      <c r="HJ33" s="144"/>
      <c r="HK33" s="144"/>
      <c r="HL33" s="144"/>
      <c r="HM33" s="144"/>
      <c r="HN33" s="144"/>
      <c r="HO33" s="144"/>
      <c r="HP33" s="144"/>
      <c r="HQ33" s="144"/>
      <c r="HR33" s="144"/>
      <c r="HS33" s="144"/>
      <c r="HT33" s="144"/>
      <c r="HU33" s="144"/>
      <c r="HV33" s="144"/>
      <c r="HW33" s="144"/>
      <c r="HX33" s="144"/>
      <c r="HY33" s="144"/>
      <c r="HZ33" s="144"/>
      <c r="IA33" s="144"/>
      <c r="IB33" s="144"/>
      <c r="IC33" s="144"/>
      <c r="ID33" s="144"/>
      <c r="IE33" s="144"/>
      <c r="IF33" s="144"/>
      <c r="IG33" s="144"/>
      <c r="IH33" s="144"/>
      <c r="II33" s="144"/>
      <c r="IJ33" s="144"/>
      <c r="IK33" s="144"/>
      <c r="IL33" s="144"/>
      <c r="IM33" s="144"/>
      <c r="IN33" s="144"/>
      <c r="IO33" s="144"/>
      <c r="IP33" s="144"/>
      <c r="IQ33" s="144"/>
      <c r="IR33" s="144"/>
      <c r="IS33" s="144"/>
      <c r="IT33" s="144"/>
      <c r="IU33" s="136"/>
    </row>
    <row r="34" spans="1:255" ht="70.5" customHeight="1">
      <c r="A34" s="808"/>
      <c r="B34" s="821"/>
      <c r="C34" s="824"/>
      <c r="D34" s="824"/>
      <c r="E34" s="140"/>
      <c r="F34" s="140"/>
      <c r="G34" s="140"/>
      <c r="H34" s="141"/>
      <c r="I34" s="824"/>
      <c r="J34" s="156" t="s">
        <v>27</v>
      </c>
      <c r="K34" s="160" t="s">
        <v>126</v>
      </c>
      <c r="L34" s="152" t="s">
        <v>28</v>
      </c>
      <c r="M34" s="134"/>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c r="DN34" s="135"/>
      <c r="DO34" s="135"/>
      <c r="DP34" s="135"/>
      <c r="DQ34" s="135"/>
      <c r="DR34" s="135"/>
      <c r="DS34" s="135"/>
      <c r="DT34" s="135"/>
      <c r="DU34" s="135"/>
      <c r="DV34" s="135"/>
      <c r="DW34" s="135"/>
      <c r="DX34" s="135"/>
      <c r="DY34" s="135"/>
      <c r="DZ34" s="135"/>
      <c r="EA34" s="135"/>
      <c r="EB34" s="135"/>
      <c r="EC34" s="135"/>
      <c r="ED34" s="135"/>
      <c r="EE34" s="135"/>
      <c r="EF34" s="135"/>
      <c r="EG34" s="135"/>
      <c r="EH34" s="135"/>
      <c r="EI34" s="135"/>
      <c r="EJ34" s="135"/>
      <c r="EK34" s="135"/>
      <c r="EL34" s="135"/>
      <c r="EM34" s="135"/>
      <c r="EN34" s="135"/>
      <c r="EO34" s="135"/>
      <c r="EP34" s="135"/>
      <c r="EQ34" s="135"/>
      <c r="ER34" s="135"/>
      <c r="ES34" s="135"/>
      <c r="ET34" s="135"/>
      <c r="EU34" s="135"/>
      <c r="EV34" s="135"/>
      <c r="EW34" s="135"/>
      <c r="EX34" s="135"/>
      <c r="EY34" s="135"/>
      <c r="EZ34" s="135"/>
      <c r="FA34" s="135"/>
      <c r="FB34" s="135"/>
      <c r="FC34" s="135"/>
      <c r="FD34" s="135"/>
      <c r="FE34" s="135"/>
      <c r="FF34" s="135"/>
      <c r="FG34" s="135"/>
      <c r="FH34" s="135"/>
      <c r="FI34" s="135"/>
      <c r="FJ34" s="135"/>
      <c r="FK34" s="135"/>
      <c r="FL34" s="135"/>
      <c r="FM34" s="135"/>
      <c r="FN34" s="135"/>
      <c r="FO34" s="135"/>
      <c r="FP34" s="135"/>
      <c r="FQ34" s="135"/>
      <c r="FR34" s="135"/>
      <c r="FS34" s="135"/>
      <c r="FT34" s="135"/>
      <c r="FU34" s="135"/>
      <c r="FV34" s="135"/>
      <c r="FW34" s="135"/>
      <c r="FX34" s="135"/>
      <c r="FY34" s="135"/>
      <c r="FZ34" s="135"/>
      <c r="GA34" s="135"/>
      <c r="GB34" s="135"/>
      <c r="GC34" s="135"/>
      <c r="GD34" s="135"/>
      <c r="GE34" s="135"/>
      <c r="GF34" s="135"/>
      <c r="GG34" s="135"/>
      <c r="GH34" s="135"/>
      <c r="GI34" s="135"/>
      <c r="GJ34" s="135"/>
      <c r="GK34" s="135"/>
      <c r="GL34" s="135"/>
      <c r="GM34" s="135"/>
      <c r="GN34" s="135"/>
      <c r="GO34" s="135"/>
      <c r="GP34" s="135"/>
      <c r="GQ34" s="135"/>
      <c r="GR34" s="135"/>
      <c r="GS34" s="135"/>
      <c r="GT34" s="135"/>
      <c r="GU34" s="135"/>
      <c r="GV34" s="135"/>
      <c r="GW34" s="135"/>
      <c r="GX34" s="135"/>
      <c r="GY34" s="135"/>
      <c r="GZ34" s="135"/>
      <c r="HA34" s="135"/>
      <c r="HB34" s="135"/>
      <c r="HC34" s="135"/>
      <c r="HD34" s="135"/>
      <c r="HE34" s="135"/>
      <c r="HF34" s="135"/>
      <c r="HG34" s="135"/>
      <c r="HH34" s="135"/>
      <c r="HI34" s="135"/>
      <c r="HJ34" s="135"/>
      <c r="HK34" s="135"/>
      <c r="HL34" s="135"/>
      <c r="HM34" s="135"/>
      <c r="HN34" s="135"/>
      <c r="HO34" s="135"/>
      <c r="HP34" s="135"/>
      <c r="HQ34" s="135"/>
      <c r="HR34" s="135"/>
      <c r="HS34" s="135"/>
      <c r="HT34" s="135"/>
      <c r="HU34" s="135"/>
      <c r="HV34" s="135"/>
      <c r="HW34" s="135"/>
      <c r="HX34" s="135"/>
      <c r="HY34" s="135"/>
      <c r="HZ34" s="135"/>
      <c r="IA34" s="135"/>
      <c r="IB34" s="135"/>
      <c r="IC34" s="135"/>
      <c r="ID34" s="135"/>
      <c r="IE34" s="135"/>
      <c r="IF34" s="135"/>
      <c r="IG34" s="135"/>
      <c r="IH34" s="135"/>
      <c r="II34" s="135"/>
      <c r="IJ34" s="135"/>
      <c r="IK34" s="135"/>
      <c r="IL34" s="135"/>
      <c r="IM34" s="135"/>
      <c r="IN34" s="135"/>
      <c r="IO34" s="135"/>
      <c r="IP34" s="135"/>
      <c r="IQ34" s="135"/>
      <c r="IR34" s="135"/>
      <c r="IS34" s="135"/>
      <c r="IT34" s="135"/>
      <c r="IU34" s="136"/>
    </row>
    <row r="35" spans="1:255" ht="49.5" customHeight="1">
      <c r="A35" s="808"/>
      <c r="B35" s="821"/>
      <c r="C35" s="824"/>
      <c r="D35" s="824"/>
      <c r="E35" s="140"/>
      <c r="F35" s="140"/>
      <c r="G35" s="140"/>
      <c r="H35" s="141"/>
      <c r="I35" s="824"/>
      <c r="J35" s="161" t="s">
        <v>128</v>
      </c>
      <c r="K35" s="156" t="s">
        <v>112</v>
      </c>
      <c r="L35" s="162" t="s">
        <v>495</v>
      </c>
      <c r="M35" s="13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4"/>
      <c r="DF35" s="144"/>
      <c r="DG35" s="144"/>
      <c r="DH35" s="144"/>
      <c r="DI35" s="144"/>
      <c r="DJ35" s="144"/>
      <c r="DK35" s="144"/>
      <c r="DL35" s="144"/>
      <c r="DM35" s="144"/>
      <c r="DN35" s="144"/>
      <c r="DO35" s="144"/>
      <c r="DP35" s="144"/>
      <c r="DQ35" s="144"/>
      <c r="DR35" s="144"/>
      <c r="DS35" s="144"/>
      <c r="DT35" s="144"/>
      <c r="DU35" s="144"/>
      <c r="DV35" s="144"/>
      <c r="DW35" s="144"/>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44"/>
      <c r="FG35" s="144"/>
      <c r="FH35" s="144"/>
      <c r="FI35" s="144"/>
      <c r="FJ35" s="144"/>
      <c r="FK35" s="144"/>
      <c r="FL35" s="144"/>
      <c r="FM35" s="144"/>
      <c r="FN35" s="144"/>
      <c r="FO35" s="144"/>
      <c r="FP35" s="144"/>
      <c r="FQ35" s="144"/>
      <c r="FR35" s="144"/>
      <c r="FS35" s="144"/>
      <c r="FT35" s="144"/>
      <c r="FU35" s="144"/>
      <c r="FV35" s="144"/>
      <c r="FW35" s="144"/>
      <c r="FX35" s="144"/>
      <c r="FY35" s="144"/>
      <c r="FZ35" s="144"/>
      <c r="GA35" s="144"/>
      <c r="GB35" s="144"/>
      <c r="GC35" s="144"/>
      <c r="GD35" s="144"/>
      <c r="GE35" s="144"/>
      <c r="GF35" s="144"/>
      <c r="GG35" s="144"/>
      <c r="GH35" s="144"/>
      <c r="GI35" s="144"/>
      <c r="GJ35" s="144"/>
      <c r="GK35" s="144"/>
      <c r="GL35" s="144"/>
      <c r="GM35" s="144"/>
      <c r="GN35" s="144"/>
      <c r="GO35" s="144"/>
      <c r="GP35" s="144"/>
      <c r="GQ35" s="144"/>
      <c r="GR35" s="144"/>
      <c r="GS35" s="144"/>
      <c r="GT35" s="144"/>
      <c r="GU35" s="144"/>
      <c r="GV35" s="144"/>
      <c r="GW35" s="144"/>
      <c r="GX35" s="144"/>
      <c r="GY35" s="144"/>
      <c r="GZ35" s="144"/>
      <c r="HA35" s="144"/>
      <c r="HB35" s="144"/>
      <c r="HC35" s="144"/>
      <c r="HD35" s="144"/>
      <c r="HE35" s="144"/>
      <c r="HF35" s="144"/>
      <c r="HG35" s="144"/>
      <c r="HH35" s="144"/>
      <c r="HI35" s="144"/>
      <c r="HJ35" s="144"/>
      <c r="HK35" s="144"/>
      <c r="HL35" s="144"/>
      <c r="HM35" s="144"/>
      <c r="HN35" s="144"/>
      <c r="HO35" s="144"/>
      <c r="HP35" s="144"/>
      <c r="HQ35" s="144"/>
      <c r="HR35" s="144"/>
      <c r="HS35" s="144"/>
      <c r="HT35" s="144"/>
      <c r="HU35" s="144"/>
      <c r="HV35" s="144"/>
      <c r="HW35" s="144"/>
      <c r="HX35" s="144"/>
      <c r="HY35" s="144"/>
      <c r="HZ35" s="144"/>
      <c r="IA35" s="144"/>
      <c r="IB35" s="144"/>
      <c r="IC35" s="144"/>
      <c r="ID35" s="144"/>
      <c r="IE35" s="144"/>
      <c r="IF35" s="144"/>
      <c r="IG35" s="144"/>
      <c r="IH35" s="144"/>
      <c r="II35" s="144"/>
      <c r="IJ35" s="144"/>
      <c r="IK35" s="144"/>
      <c r="IL35" s="144"/>
      <c r="IM35" s="144"/>
      <c r="IN35" s="144"/>
      <c r="IO35" s="144"/>
      <c r="IP35" s="144"/>
      <c r="IQ35" s="144"/>
      <c r="IR35" s="144"/>
      <c r="IS35" s="144"/>
      <c r="IT35" s="144"/>
      <c r="IU35" s="136"/>
    </row>
    <row r="36" spans="1:255" ht="54" customHeight="1">
      <c r="A36" s="809"/>
      <c r="B36" s="822"/>
      <c r="C36" s="825"/>
      <c r="D36" s="825"/>
      <c r="E36" s="140"/>
      <c r="F36" s="140"/>
      <c r="G36" s="140"/>
      <c r="H36" s="141"/>
      <c r="I36" s="851"/>
      <c r="J36" s="620" t="s">
        <v>496</v>
      </c>
      <c r="K36" s="156" t="s">
        <v>141</v>
      </c>
      <c r="L36" s="152" t="s">
        <v>497</v>
      </c>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135"/>
      <c r="CQ36" s="135"/>
      <c r="CR36" s="135"/>
      <c r="CS36" s="135"/>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135"/>
      <c r="GE36" s="135"/>
      <c r="GF36" s="135"/>
      <c r="GG36" s="135"/>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6"/>
    </row>
    <row r="37" spans="1:255" s="167" customFormat="1" ht="196.5" customHeight="1">
      <c r="A37" s="163" t="s">
        <v>536</v>
      </c>
      <c r="B37" s="292" t="s">
        <v>544</v>
      </c>
      <c r="C37" s="288" t="s">
        <v>543</v>
      </c>
      <c r="D37" s="288" t="s">
        <v>545</v>
      </c>
      <c r="E37" s="209"/>
      <c r="F37" s="209"/>
      <c r="G37" s="225">
        <v>2</v>
      </c>
      <c r="H37" s="330">
        <f>F37*G37</f>
        <v>0</v>
      </c>
      <c r="I37" s="164" t="str">
        <f>IFERROR(INDEX(Tableau1[Modalité d''audit DA1],Data!$E$6),"")</f>
        <v>Où : siège et/ou établissement et/ou autre
Qui : variable selon action(s) présentée(s)
Quoi : documents de veille, présentation d'expérimentation de nouvelles solutions, etc</v>
      </c>
      <c r="J37" s="165"/>
      <c r="K37" s="165"/>
      <c r="L37" s="499"/>
      <c r="M37" s="111" t="s">
        <v>351</v>
      </c>
      <c r="N37" s="290"/>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4"/>
      <c r="EA37" s="144"/>
      <c r="EB37" s="144"/>
      <c r="EC37" s="144"/>
      <c r="ED37" s="144"/>
      <c r="EE37" s="144"/>
      <c r="EF37" s="144"/>
      <c r="EG37" s="144"/>
      <c r="EH37" s="144"/>
      <c r="EI37" s="144"/>
      <c r="EJ37" s="144"/>
      <c r="EK37" s="144"/>
      <c r="EL37" s="144"/>
      <c r="EM37" s="144"/>
      <c r="EN37" s="144"/>
      <c r="EO37" s="144"/>
      <c r="EP37" s="144"/>
      <c r="EQ37" s="144"/>
      <c r="ER37" s="144"/>
      <c r="ES37" s="144"/>
      <c r="ET37" s="144"/>
      <c r="EU37" s="144"/>
      <c r="EV37" s="144"/>
      <c r="EW37" s="144"/>
      <c r="EX37" s="144"/>
      <c r="EY37" s="144"/>
      <c r="EZ37" s="144"/>
      <c r="FA37" s="144"/>
      <c r="FB37" s="144"/>
      <c r="FC37" s="144"/>
      <c r="FD37" s="144"/>
      <c r="FE37" s="144"/>
      <c r="FF37" s="144"/>
      <c r="FG37" s="144"/>
      <c r="FH37" s="144"/>
      <c r="FI37" s="144"/>
      <c r="FJ37" s="144"/>
      <c r="FK37" s="144"/>
      <c r="FL37" s="144"/>
      <c r="FM37" s="144"/>
      <c r="FN37" s="144"/>
      <c r="FO37" s="144"/>
      <c r="FP37" s="144"/>
      <c r="FQ37" s="144"/>
      <c r="FR37" s="144"/>
      <c r="FS37" s="144"/>
      <c r="FT37" s="144"/>
      <c r="FU37" s="144"/>
      <c r="FV37" s="144"/>
      <c r="FW37" s="144"/>
      <c r="FX37" s="144"/>
      <c r="FY37" s="144"/>
      <c r="FZ37" s="144"/>
      <c r="GA37" s="144"/>
      <c r="GB37" s="144"/>
      <c r="GC37" s="144"/>
      <c r="GD37" s="144"/>
      <c r="GE37" s="144"/>
      <c r="GF37" s="144"/>
      <c r="GG37" s="144"/>
      <c r="GH37" s="144"/>
      <c r="GI37" s="144"/>
      <c r="GJ37" s="144"/>
      <c r="GK37" s="144"/>
      <c r="GL37" s="144"/>
      <c r="GM37" s="144"/>
      <c r="GN37" s="144"/>
      <c r="GO37" s="144"/>
      <c r="GP37" s="144"/>
      <c r="GQ37" s="144"/>
      <c r="GR37" s="144"/>
      <c r="GS37" s="144"/>
      <c r="GT37" s="144"/>
      <c r="GU37" s="144"/>
      <c r="GV37" s="144"/>
      <c r="GW37" s="144"/>
      <c r="GX37" s="144"/>
      <c r="GY37" s="144"/>
      <c r="GZ37" s="144"/>
      <c r="HA37" s="144"/>
      <c r="HB37" s="144"/>
      <c r="HC37" s="144"/>
      <c r="HD37" s="144"/>
      <c r="HE37" s="144"/>
      <c r="HF37" s="144"/>
      <c r="HG37" s="144"/>
      <c r="HH37" s="144"/>
      <c r="HI37" s="144"/>
      <c r="HJ37" s="144"/>
      <c r="HK37" s="144"/>
      <c r="HL37" s="144"/>
      <c r="HM37" s="144"/>
      <c r="HN37" s="144"/>
      <c r="HO37" s="144"/>
      <c r="HP37" s="144"/>
      <c r="HQ37" s="144"/>
      <c r="HR37" s="144"/>
      <c r="HS37" s="144"/>
      <c r="HT37" s="144"/>
      <c r="HU37" s="144"/>
      <c r="HV37" s="144"/>
      <c r="HW37" s="144"/>
      <c r="HX37" s="144"/>
      <c r="HY37" s="144"/>
      <c r="HZ37" s="144"/>
      <c r="IA37" s="144"/>
      <c r="IB37" s="144"/>
      <c r="IC37" s="144"/>
      <c r="ID37" s="144"/>
      <c r="IE37" s="144"/>
      <c r="IF37" s="144"/>
      <c r="IG37" s="144"/>
      <c r="IH37" s="144"/>
      <c r="II37" s="144"/>
      <c r="IJ37" s="144"/>
      <c r="IK37" s="144"/>
      <c r="IL37" s="144"/>
      <c r="IM37" s="144"/>
      <c r="IN37" s="144"/>
      <c r="IO37" s="144"/>
      <c r="IP37" s="144"/>
      <c r="IQ37" s="144"/>
      <c r="IR37" s="144"/>
      <c r="IS37" s="144"/>
      <c r="IT37" s="144"/>
      <c r="IU37" s="136"/>
    </row>
    <row r="38" spans="1:255" s="170" customFormat="1" ht="17.25" customHeight="1">
      <c r="A38" s="168"/>
      <c r="B38" s="168"/>
      <c r="C38" s="168"/>
      <c r="D38" s="168"/>
      <c r="E38" s="168"/>
      <c r="F38" s="168"/>
      <c r="G38" s="168"/>
      <c r="H38" s="168"/>
      <c r="I38" s="169"/>
    </row>
    <row r="39" spans="1:255" s="167" customFormat="1" ht="88.5" customHeight="1">
      <c r="A39" s="171"/>
      <c r="B39" s="171"/>
      <c r="C39" s="171"/>
      <c r="D39" s="171"/>
      <c r="E39" s="171"/>
      <c r="F39" s="171"/>
      <c r="G39" s="172"/>
      <c r="H39" s="172"/>
      <c r="I39" s="173"/>
      <c r="J39" s="172"/>
      <c r="K39" s="172"/>
      <c r="L39" s="500" t="s">
        <v>488</v>
      </c>
      <c r="M39" s="111" t="s">
        <v>352</v>
      </c>
      <c r="N39" s="290"/>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c r="CO39" s="172"/>
      <c r="CP39" s="172"/>
      <c r="CQ39" s="172"/>
      <c r="CR39" s="172"/>
      <c r="CS39" s="172"/>
      <c r="CT39" s="172"/>
      <c r="CU39" s="172"/>
      <c r="CV39" s="172"/>
      <c r="CW39" s="172"/>
      <c r="CX39" s="172"/>
      <c r="CY39" s="172"/>
      <c r="CZ39" s="172"/>
      <c r="DA39" s="172"/>
      <c r="DB39" s="172"/>
      <c r="DC39" s="172"/>
      <c r="DD39" s="172"/>
      <c r="DE39" s="172"/>
      <c r="DF39" s="172"/>
      <c r="DG39" s="172"/>
      <c r="DH39" s="172"/>
      <c r="DI39" s="172"/>
      <c r="DJ39" s="172"/>
      <c r="DK39" s="172"/>
      <c r="DL39" s="172"/>
      <c r="DM39" s="172"/>
      <c r="DN39" s="172"/>
      <c r="DO39" s="172"/>
      <c r="DP39" s="172"/>
      <c r="DQ39" s="172"/>
      <c r="DR39" s="172"/>
      <c r="DS39" s="172"/>
      <c r="DT39" s="172"/>
      <c r="DU39" s="172"/>
      <c r="DV39" s="172"/>
      <c r="DW39" s="172"/>
      <c r="DX39" s="172"/>
      <c r="DY39" s="172"/>
      <c r="DZ39" s="172"/>
      <c r="EA39" s="172"/>
      <c r="EB39" s="172"/>
      <c r="EC39" s="172"/>
      <c r="ED39" s="172"/>
      <c r="EE39" s="172"/>
      <c r="EF39" s="172"/>
      <c r="EG39" s="172"/>
      <c r="EH39" s="172"/>
      <c r="EI39" s="172"/>
      <c r="EJ39" s="172"/>
      <c r="EK39" s="172"/>
      <c r="EL39" s="172"/>
      <c r="EM39" s="172"/>
      <c r="EN39" s="172"/>
      <c r="EO39" s="172"/>
      <c r="EP39" s="172"/>
      <c r="EQ39" s="172"/>
      <c r="ER39" s="172"/>
      <c r="ES39" s="172"/>
      <c r="ET39" s="172"/>
      <c r="EU39" s="172"/>
      <c r="EV39" s="172"/>
      <c r="EW39" s="172"/>
      <c r="EX39" s="172"/>
      <c r="EY39" s="172"/>
      <c r="EZ39" s="172"/>
      <c r="FA39" s="172"/>
      <c r="FB39" s="172"/>
      <c r="FC39" s="172"/>
      <c r="FD39" s="172"/>
      <c r="FE39" s="172"/>
      <c r="FF39" s="172"/>
      <c r="FG39" s="172"/>
      <c r="FH39" s="172"/>
      <c r="FI39" s="172"/>
      <c r="FJ39" s="172"/>
      <c r="FK39" s="172"/>
      <c r="FL39" s="172"/>
      <c r="FM39" s="172"/>
      <c r="FN39" s="172"/>
      <c r="FO39" s="172"/>
      <c r="FP39" s="172"/>
      <c r="FQ39" s="172"/>
      <c r="FR39" s="172"/>
      <c r="FS39" s="172"/>
      <c r="FT39" s="172"/>
      <c r="FU39" s="172"/>
      <c r="FV39" s="172"/>
      <c r="FW39" s="172"/>
      <c r="FX39" s="172"/>
      <c r="FY39" s="172"/>
      <c r="FZ39" s="172"/>
      <c r="GA39" s="172"/>
      <c r="GB39" s="172"/>
      <c r="GC39" s="172"/>
      <c r="GD39" s="172"/>
      <c r="GE39" s="172"/>
      <c r="GF39" s="172"/>
      <c r="GG39" s="172"/>
      <c r="GH39" s="172"/>
      <c r="GI39" s="172"/>
      <c r="GJ39" s="172"/>
      <c r="GK39" s="172"/>
      <c r="GL39" s="172"/>
      <c r="GM39" s="172"/>
      <c r="GN39" s="172"/>
      <c r="GO39" s="172"/>
      <c r="GP39" s="172"/>
      <c r="GQ39" s="172"/>
      <c r="GR39" s="172"/>
      <c r="GS39" s="172"/>
      <c r="GT39" s="172"/>
      <c r="GU39" s="172"/>
      <c r="GV39" s="172"/>
      <c r="GW39" s="172"/>
      <c r="GX39" s="172"/>
      <c r="GY39" s="172"/>
      <c r="GZ39" s="172"/>
      <c r="HA39" s="172"/>
      <c r="HB39" s="172"/>
      <c r="HC39" s="172"/>
      <c r="HD39" s="172"/>
      <c r="HE39" s="172"/>
      <c r="HF39" s="172"/>
      <c r="HG39" s="172"/>
      <c r="HH39" s="172"/>
      <c r="HI39" s="172"/>
      <c r="HJ39" s="172"/>
      <c r="HK39" s="172"/>
      <c r="HL39" s="172"/>
      <c r="HM39" s="172"/>
      <c r="HN39" s="172"/>
      <c r="HO39" s="172"/>
      <c r="HP39" s="172"/>
      <c r="HQ39" s="172"/>
      <c r="HR39" s="172"/>
      <c r="HS39" s="172"/>
      <c r="HT39" s="172"/>
      <c r="HU39" s="172"/>
      <c r="HV39" s="172"/>
      <c r="HW39" s="172"/>
      <c r="HX39" s="172"/>
      <c r="HY39" s="172"/>
      <c r="HZ39" s="172"/>
      <c r="IA39" s="172"/>
      <c r="IB39" s="172"/>
      <c r="IC39" s="172"/>
      <c r="ID39" s="172"/>
      <c r="IE39" s="172"/>
      <c r="IF39" s="172"/>
      <c r="IG39" s="172"/>
      <c r="IH39" s="172"/>
      <c r="II39" s="172"/>
      <c r="IJ39" s="172"/>
      <c r="IK39" s="172"/>
      <c r="IL39" s="172"/>
      <c r="IM39" s="172"/>
      <c r="IN39" s="172"/>
      <c r="IO39" s="172"/>
      <c r="IP39" s="172"/>
      <c r="IQ39" s="172"/>
      <c r="IR39" s="172"/>
      <c r="IS39" s="172"/>
      <c r="IT39" s="172"/>
      <c r="IU39" s="174"/>
    </row>
    <row r="40" spans="1:255" s="89" customFormat="1" ht="14.65" customHeight="1">
      <c r="A40" s="179"/>
      <c r="B40" s="179"/>
      <c r="C40" s="179"/>
      <c r="D40" s="179"/>
      <c r="E40" s="179"/>
      <c r="F40" s="179"/>
      <c r="G40" s="179"/>
      <c r="H40" s="179"/>
      <c r="I40" s="176"/>
      <c r="J40" s="175"/>
      <c r="K40" s="175"/>
      <c r="L40" s="175"/>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c r="CV40" s="119"/>
      <c r="CW40" s="119"/>
      <c r="CX40" s="119"/>
      <c r="CY40" s="119"/>
      <c r="CZ40" s="119"/>
      <c r="DA40" s="119"/>
      <c r="DB40" s="119"/>
      <c r="DC40" s="119"/>
      <c r="DD40" s="119"/>
      <c r="DE40" s="119"/>
      <c r="DF40" s="119"/>
      <c r="DG40" s="119"/>
      <c r="DH40" s="119"/>
      <c r="DI40" s="119"/>
      <c r="DJ40" s="119"/>
      <c r="DK40" s="119"/>
      <c r="DL40" s="119"/>
      <c r="DM40" s="119"/>
      <c r="DN40" s="119"/>
      <c r="DO40" s="119"/>
      <c r="DP40" s="119"/>
      <c r="DQ40" s="119"/>
      <c r="DR40" s="119"/>
      <c r="DS40" s="119"/>
      <c r="DT40" s="119"/>
      <c r="DU40" s="119"/>
      <c r="DV40" s="119"/>
      <c r="DW40" s="119"/>
      <c r="DX40" s="119"/>
      <c r="DY40" s="119"/>
      <c r="DZ40" s="119"/>
      <c r="EA40" s="119"/>
      <c r="EB40" s="119"/>
      <c r="EC40" s="119"/>
      <c r="ED40" s="119"/>
      <c r="EE40" s="119"/>
      <c r="EF40" s="119"/>
      <c r="EG40" s="119"/>
      <c r="EH40" s="119"/>
      <c r="EI40" s="119"/>
      <c r="EJ40" s="119"/>
      <c r="EK40" s="119"/>
      <c r="EL40" s="119"/>
      <c r="EM40" s="119"/>
      <c r="EN40" s="119"/>
      <c r="EO40" s="119"/>
      <c r="EP40" s="119"/>
      <c r="EQ40" s="119"/>
      <c r="ER40" s="119"/>
      <c r="ES40" s="119"/>
      <c r="ET40" s="119"/>
      <c r="EU40" s="119"/>
      <c r="EV40" s="119"/>
      <c r="EW40" s="119"/>
      <c r="EX40" s="119"/>
      <c r="EY40" s="119"/>
      <c r="EZ40" s="119"/>
      <c r="FA40" s="119"/>
      <c r="FB40" s="119"/>
      <c r="FC40" s="119"/>
      <c r="FD40" s="119"/>
      <c r="FE40" s="119"/>
      <c r="FF40" s="119"/>
      <c r="FG40" s="119"/>
      <c r="FH40" s="119"/>
      <c r="FI40" s="119"/>
      <c r="FJ40" s="119"/>
      <c r="FK40" s="119"/>
      <c r="FL40" s="119"/>
      <c r="FM40" s="119"/>
      <c r="FN40" s="119"/>
      <c r="FO40" s="119"/>
      <c r="FP40" s="119"/>
      <c r="FQ40" s="119"/>
      <c r="FR40" s="119"/>
      <c r="FS40" s="119"/>
      <c r="FT40" s="119"/>
      <c r="FU40" s="119"/>
      <c r="FV40" s="119"/>
      <c r="FW40" s="119"/>
      <c r="FX40" s="119"/>
      <c r="FY40" s="119"/>
      <c r="FZ40" s="119"/>
      <c r="GA40" s="119"/>
      <c r="GB40" s="119"/>
      <c r="GC40" s="119"/>
      <c r="GD40" s="119"/>
      <c r="GE40" s="119"/>
      <c r="GF40" s="119"/>
      <c r="GG40" s="119"/>
      <c r="GH40" s="119"/>
      <c r="GI40" s="119"/>
      <c r="GJ40" s="119"/>
      <c r="GK40" s="119"/>
      <c r="GL40" s="119"/>
      <c r="GM40" s="119"/>
      <c r="GN40" s="119"/>
      <c r="GO40" s="119"/>
      <c r="GP40" s="119"/>
      <c r="GQ40" s="119"/>
      <c r="GR40" s="119"/>
      <c r="GS40" s="119"/>
      <c r="GT40" s="119"/>
      <c r="GU40" s="119"/>
      <c r="GV40" s="119"/>
      <c r="GW40" s="119"/>
      <c r="GX40" s="119"/>
      <c r="GY40" s="119"/>
      <c r="GZ40" s="119"/>
      <c r="HA40" s="119"/>
      <c r="HB40" s="119"/>
      <c r="HC40" s="119"/>
      <c r="HD40" s="119"/>
      <c r="HE40" s="119"/>
      <c r="HF40" s="119"/>
      <c r="HG40" s="119"/>
      <c r="HH40" s="119"/>
      <c r="HI40" s="119"/>
      <c r="HJ40" s="119"/>
      <c r="HK40" s="119"/>
      <c r="HL40" s="119"/>
      <c r="HM40" s="119"/>
      <c r="HN40" s="119"/>
      <c r="HO40" s="119"/>
      <c r="HP40" s="119"/>
      <c r="HQ40" s="119"/>
      <c r="HR40" s="119"/>
      <c r="HS40" s="119"/>
      <c r="HT40" s="119"/>
      <c r="HU40" s="119"/>
      <c r="HV40" s="119"/>
      <c r="HW40" s="119"/>
      <c r="HX40" s="119"/>
      <c r="HY40" s="119"/>
      <c r="HZ40" s="119"/>
      <c r="IA40" s="119"/>
      <c r="IB40" s="119"/>
      <c r="IC40" s="119"/>
      <c r="ID40" s="119"/>
      <c r="IE40" s="119"/>
      <c r="IF40" s="119"/>
      <c r="IG40" s="119"/>
      <c r="IH40" s="119"/>
      <c r="II40" s="119"/>
      <c r="IJ40" s="119"/>
      <c r="IK40" s="119"/>
      <c r="IL40" s="119"/>
      <c r="IM40" s="119"/>
      <c r="IN40" s="119"/>
      <c r="IO40" s="119"/>
      <c r="IP40" s="119"/>
      <c r="IQ40" s="119"/>
      <c r="IR40" s="119"/>
      <c r="IS40" s="119"/>
      <c r="IT40" s="119"/>
      <c r="IU40" s="180"/>
    </row>
    <row r="41" spans="1:255" ht="84.75" customHeight="1">
      <c r="A41" s="178" t="s">
        <v>207</v>
      </c>
      <c r="B41" s="839" t="s">
        <v>208</v>
      </c>
      <c r="C41" s="840"/>
      <c r="D41" s="840"/>
      <c r="E41" s="840"/>
      <c r="F41" s="840"/>
      <c r="G41" s="840"/>
      <c r="H41" s="840"/>
      <c r="I41" s="840"/>
      <c r="J41" s="840"/>
      <c r="K41" s="840"/>
      <c r="L41" s="840"/>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X41" s="181"/>
      <c r="BY41" s="181"/>
      <c r="BZ41" s="181"/>
      <c r="CA41" s="181"/>
      <c r="CB41" s="181"/>
      <c r="CC41" s="181"/>
      <c r="CD41" s="181"/>
      <c r="CE41" s="181"/>
      <c r="CF41" s="181"/>
      <c r="CG41" s="181"/>
      <c r="CH41" s="181"/>
      <c r="CI41" s="181"/>
      <c r="CJ41" s="181"/>
      <c r="CK41" s="181"/>
      <c r="CL41" s="181"/>
      <c r="CM41" s="181"/>
      <c r="CN41" s="181"/>
      <c r="CO41" s="181"/>
      <c r="CP41" s="181"/>
      <c r="CQ41" s="181"/>
      <c r="CR41" s="181"/>
      <c r="CS41" s="181"/>
      <c r="CT41" s="181"/>
      <c r="CU41" s="181"/>
      <c r="CV41" s="181"/>
      <c r="CW41" s="181"/>
      <c r="CX41" s="181"/>
      <c r="CY41" s="181"/>
      <c r="CZ41" s="181"/>
      <c r="DA41" s="181"/>
      <c r="DB41" s="181"/>
      <c r="DC41" s="181"/>
      <c r="DD41" s="181"/>
      <c r="DE41" s="181"/>
      <c r="DF41" s="181"/>
      <c r="DG41" s="181"/>
      <c r="DH41" s="181"/>
      <c r="DI41" s="181"/>
      <c r="DJ41" s="181"/>
      <c r="DK41" s="181"/>
      <c r="DL41" s="181"/>
      <c r="DM41" s="181"/>
      <c r="DN41" s="181"/>
      <c r="DO41" s="181"/>
      <c r="DP41" s="181"/>
      <c r="DQ41" s="181"/>
      <c r="DR41" s="181"/>
      <c r="DS41" s="181"/>
      <c r="DT41" s="181"/>
      <c r="DU41" s="181"/>
      <c r="DV41" s="181"/>
      <c r="DW41" s="181"/>
      <c r="DX41" s="181"/>
      <c r="DY41" s="181"/>
      <c r="DZ41" s="181"/>
      <c r="EA41" s="181"/>
      <c r="EB41" s="181"/>
      <c r="EC41" s="181"/>
      <c r="ED41" s="181"/>
      <c r="EE41" s="181"/>
      <c r="EF41" s="181"/>
      <c r="EG41" s="181"/>
      <c r="EH41" s="181"/>
      <c r="EI41" s="181"/>
      <c r="EJ41" s="181"/>
      <c r="EK41" s="181"/>
      <c r="EL41" s="181"/>
      <c r="EM41" s="181"/>
      <c r="EN41" s="181"/>
      <c r="EO41" s="181"/>
      <c r="EP41" s="181"/>
      <c r="EQ41" s="181"/>
      <c r="ER41" s="181"/>
      <c r="ES41" s="181"/>
      <c r="ET41" s="181"/>
      <c r="EU41" s="181"/>
      <c r="EV41" s="181"/>
      <c r="EW41" s="181"/>
      <c r="EX41" s="181"/>
      <c r="EY41" s="181"/>
      <c r="EZ41" s="181"/>
      <c r="FA41" s="181"/>
      <c r="FB41" s="181"/>
      <c r="FC41" s="181"/>
      <c r="FD41" s="181"/>
      <c r="FE41" s="181"/>
      <c r="FF41" s="181"/>
      <c r="FG41" s="181"/>
      <c r="FH41" s="181"/>
      <c r="FI41" s="181"/>
      <c r="FJ41" s="181"/>
      <c r="FK41" s="181"/>
      <c r="FL41" s="181"/>
      <c r="FM41" s="181"/>
      <c r="FN41" s="181"/>
      <c r="FO41" s="181"/>
      <c r="FP41" s="181"/>
      <c r="FQ41" s="181"/>
      <c r="FR41" s="181"/>
      <c r="FS41" s="181"/>
      <c r="FT41" s="181"/>
      <c r="FU41" s="181"/>
      <c r="FV41" s="181"/>
      <c r="FW41" s="181"/>
      <c r="FX41" s="181"/>
      <c r="FY41" s="181"/>
      <c r="FZ41" s="181"/>
      <c r="GA41" s="181"/>
      <c r="GB41" s="181"/>
      <c r="GC41" s="181"/>
      <c r="GD41" s="181"/>
      <c r="GE41" s="181"/>
      <c r="GF41" s="181"/>
      <c r="GG41" s="181"/>
      <c r="GH41" s="181"/>
      <c r="GI41" s="181"/>
      <c r="GJ41" s="181"/>
      <c r="GK41" s="181"/>
      <c r="GL41" s="181"/>
      <c r="GM41" s="181"/>
      <c r="GN41" s="181"/>
      <c r="GO41" s="181"/>
      <c r="GP41" s="181"/>
      <c r="GQ41" s="181"/>
      <c r="GR41" s="181"/>
      <c r="GS41" s="181"/>
      <c r="GT41" s="181"/>
      <c r="GU41" s="181"/>
      <c r="GV41" s="181"/>
      <c r="GW41" s="181"/>
      <c r="GX41" s="181"/>
      <c r="GY41" s="181"/>
      <c r="GZ41" s="181"/>
      <c r="HA41" s="181"/>
      <c r="HB41" s="181"/>
      <c r="HC41" s="181"/>
      <c r="HD41" s="181"/>
      <c r="HE41" s="181"/>
      <c r="HF41" s="181"/>
      <c r="HG41" s="181"/>
      <c r="HH41" s="181"/>
      <c r="HI41" s="181"/>
      <c r="HJ41" s="181"/>
      <c r="HK41" s="181"/>
      <c r="HL41" s="181"/>
      <c r="HM41" s="181"/>
      <c r="HN41" s="181"/>
      <c r="HO41" s="181"/>
      <c r="HP41" s="181"/>
      <c r="HQ41" s="181"/>
      <c r="HR41" s="181"/>
      <c r="HS41" s="181"/>
      <c r="HT41" s="181"/>
      <c r="HU41" s="181"/>
      <c r="HV41" s="181"/>
      <c r="HW41" s="181"/>
      <c r="HX41" s="181"/>
      <c r="HY41" s="181"/>
      <c r="HZ41" s="181"/>
      <c r="IA41" s="181"/>
      <c r="IB41" s="181"/>
      <c r="IC41" s="181"/>
      <c r="ID41" s="181"/>
      <c r="IE41" s="181"/>
      <c r="IF41" s="181"/>
      <c r="IG41" s="181"/>
      <c r="IH41" s="181"/>
      <c r="II41" s="181"/>
      <c r="IJ41" s="181"/>
      <c r="IK41" s="181"/>
      <c r="IL41" s="181"/>
      <c r="IM41" s="181"/>
      <c r="IN41" s="181"/>
      <c r="IO41" s="181"/>
      <c r="IP41" s="181"/>
      <c r="IQ41" s="181"/>
      <c r="IR41" s="181"/>
      <c r="IS41" s="181"/>
      <c r="IT41" s="181"/>
      <c r="IU41" s="182"/>
    </row>
    <row r="45" spans="1:255" ht="12.75" customHeight="1">
      <c r="A45" s="257"/>
      <c r="B45" s="257"/>
      <c r="C45" s="257"/>
      <c r="D45" s="257"/>
      <c r="E45" s="257"/>
      <c r="F45" s="257"/>
      <c r="G45" s="257"/>
      <c r="H45" s="257"/>
      <c r="I45" s="258"/>
      <c r="J45" s="257"/>
      <c r="K45" s="257"/>
      <c r="L45" s="257"/>
    </row>
  </sheetData>
  <mergeCells count="24">
    <mergeCell ref="M3:N3"/>
    <mergeCell ref="B41:L41"/>
    <mergeCell ref="I11:I22"/>
    <mergeCell ref="I23:I31"/>
    <mergeCell ref="B23:B31"/>
    <mergeCell ref="C23:C31"/>
    <mergeCell ref="D23:D31"/>
    <mergeCell ref="I32:I36"/>
    <mergeCell ref="A32:A36"/>
    <mergeCell ref="A11:A22"/>
    <mergeCell ref="A23:A31"/>
    <mergeCell ref="A4:A10"/>
    <mergeCell ref="A1:J1"/>
    <mergeCell ref="B32:B36"/>
    <mergeCell ref="C32:C36"/>
    <mergeCell ref="D32:D36"/>
    <mergeCell ref="A2:J2"/>
    <mergeCell ref="B4:B10"/>
    <mergeCell ref="C4:C10"/>
    <mergeCell ref="D4:D10"/>
    <mergeCell ref="B11:B22"/>
    <mergeCell ref="C11:C22"/>
    <mergeCell ref="D11:D22"/>
    <mergeCell ref="I4:I10"/>
  </mergeCells>
  <pageMargins left="1" right="1" top="1" bottom="1" header="0.25" footer="0.25"/>
  <pageSetup orientation="portrait" r:id="rId1"/>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1"/>
  <sheetViews>
    <sheetView showGridLines="0" zoomScale="59" zoomScaleNormal="59" workbookViewId="0">
      <pane xSplit="1" topLeftCell="B1" activePane="topRight" state="frozen"/>
      <selection pane="topRight" activeCell="C4" sqref="C4:C10"/>
    </sheetView>
  </sheetViews>
  <sheetFormatPr baseColWidth="10" defaultColWidth="16.28515625" defaultRowHeight="12.75" customHeight="1"/>
  <cols>
    <col min="1" max="1" width="37.28515625" style="58" customWidth="1"/>
    <col min="2" max="4" width="32.85546875" style="58" customWidth="1"/>
    <col min="5" max="5" width="11.7109375" style="58" hidden="1" customWidth="1"/>
    <col min="6" max="6" width="14" style="58" customWidth="1"/>
    <col min="7" max="7" width="9" style="58" customWidth="1"/>
    <col min="8" max="8" width="9.5703125" style="58" customWidth="1"/>
    <col min="9" max="9" width="32.5703125" style="93" customWidth="1"/>
    <col min="10" max="10" width="50.140625" style="58" customWidth="1"/>
    <col min="11" max="11" width="22.42578125" style="58" customWidth="1"/>
    <col min="12" max="12" width="43.42578125" style="58" customWidth="1"/>
    <col min="13" max="13" width="35.28515625" style="58" customWidth="1"/>
    <col min="14" max="14" width="102.5703125" style="58" customWidth="1"/>
    <col min="15" max="255" width="16.28515625" style="58" customWidth="1"/>
    <col min="256" max="16384" width="16.28515625" style="58"/>
  </cols>
  <sheetData>
    <row r="1" spans="1:255" s="89" customFormat="1" ht="27.75" customHeight="1">
      <c r="A1" s="819" t="s">
        <v>367</v>
      </c>
      <c r="B1" s="819"/>
      <c r="C1" s="819"/>
      <c r="D1" s="819"/>
      <c r="E1" s="819"/>
      <c r="F1" s="819"/>
      <c r="G1" s="819"/>
      <c r="H1" s="819"/>
      <c r="I1" s="819"/>
    </row>
    <row r="2" spans="1:255" s="462" customFormat="1" ht="30" customHeight="1">
      <c r="A2" s="852" t="s">
        <v>586</v>
      </c>
      <c r="B2" s="853"/>
      <c r="C2" s="853"/>
      <c r="D2" s="853"/>
      <c r="E2" s="852"/>
      <c r="F2" s="852"/>
      <c r="G2" s="852"/>
      <c r="H2" s="852"/>
      <c r="I2" s="852"/>
      <c r="J2" s="587"/>
      <c r="K2" s="584"/>
      <c r="L2" s="584"/>
      <c r="M2" s="585"/>
      <c r="N2" s="586"/>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c r="AP2" s="463"/>
      <c r="AQ2" s="463"/>
      <c r="AR2" s="463"/>
      <c r="AS2" s="463"/>
      <c r="AT2" s="463"/>
      <c r="AU2" s="463"/>
      <c r="AV2" s="463"/>
      <c r="AW2" s="463"/>
      <c r="AX2" s="463"/>
      <c r="AY2" s="463"/>
      <c r="AZ2" s="463"/>
      <c r="BA2" s="463"/>
      <c r="BB2" s="463"/>
      <c r="BC2" s="463"/>
      <c r="BD2" s="463"/>
      <c r="BE2" s="463"/>
      <c r="BF2" s="463"/>
      <c r="BG2" s="463"/>
      <c r="BH2" s="463"/>
      <c r="BI2" s="463"/>
      <c r="BJ2" s="463"/>
      <c r="BK2" s="463"/>
      <c r="BL2" s="463"/>
      <c r="BM2" s="463"/>
      <c r="BN2" s="463"/>
      <c r="BO2" s="463"/>
      <c r="BP2" s="463"/>
      <c r="BQ2" s="463"/>
      <c r="BR2" s="463"/>
      <c r="BS2" s="463"/>
      <c r="BT2" s="463"/>
      <c r="BU2" s="463"/>
      <c r="BV2" s="463"/>
      <c r="BW2" s="463"/>
      <c r="BX2" s="463"/>
      <c r="BY2" s="463"/>
      <c r="BZ2" s="463"/>
      <c r="CA2" s="463"/>
      <c r="CB2" s="463"/>
      <c r="CC2" s="463"/>
      <c r="CD2" s="463"/>
      <c r="CE2" s="463"/>
      <c r="CF2" s="463"/>
      <c r="CG2" s="463"/>
      <c r="CH2" s="463"/>
      <c r="CI2" s="463"/>
      <c r="CJ2" s="463"/>
      <c r="CK2" s="463"/>
      <c r="CL2" s="463"/>
      <c r="CM2" s="463"/>
      <c r="CN2" s="463"/>
      <c r="CO2" s="463"/>
      <c r="CP2" s="463"/>
      <c r="CQ2" s="463"/>
      <c r="CR2" s="463"/>
      <c r="CS2" s="463"/>
      <c r="CT2" s="463"/>
      <c r="CU2" s="463"/>
      <c r="CV2" s="463"/>
      <c r="CW2" s="463"/>
      <c r="CX2" s="463"/>
      <c r="CY2" s="463"/>
      <c r="CZ2" s="463"/>
      <c r="DA2" s="463"/>
      <c r="DB2" s="463"/>
      <c r="DC2" s="463"/>
      <c r="DD2" s="463"/>
      <c r="DE2" s="463"/>
      <c r="DF2" s="463"/>
      <c r="DG2" s="463"/>
      <c r="DH2" s="463"/>
      <c r="DI2" s="463"/>
      <c r="DJ2" s="463"/>
      <c r="DK2" s="463"/>
      <c r="DL2" s="463"/>
      <c r="DM2" s="463"/>
      <c r="DN2" s="463"/>
      <c r="DO2" s="463"/>
      <c r="DP2" s="463"/>
      <c r="DQ2" s="463"/>
      <c r="DR2" s="463"/>
      <c r="DS2" s="463"/>
      <c r="DT2" s="463"/>
      <c r="DU2" s="463"/>
      <c r="DV2" s="463"/>
      <c r="DW2" s="463"/>
      <c r="DX2" s="463"/>
      <c r="DY2" s="463"/>
      <c r="DZ2" s="463"/>
      <c r="EA2" s="463"/>
      <c r="EB2" s="463"/>
      <c r="EC2" s="463"/>
      <c r="ED2" s="463"/>
      <c r="EE2" s="463"/>
      <c r="EF2" s="463"/>
      <c r="EG2" s="463"/>
      <c r="EH2" s="463"/>
      <c r="EI2" s="463"/>
      <c r="EJ2" s="463"/>
      <c r="EK2" s="463"/>
      <c r="EL2" s="463"/>
      <c r="EM2" s="463"/>
      <c r="EN2" s="463"/>
      <c r="EO2" s="463"/>
      <c r="EP2" s="463"/>
      <c r="EQ2" s="463"/>
      <c r="ER2" s="463"/>
      <c r="ES2" s="463"/>
      <c r="ET2" s="463"/>
      <c r="EU2" s="463"/>
      <c r="EV2" s="463"/>
      <c r="EW2" s="463"/>
      <c r="EX2" s="463"/>
      <c r="EY2" s="463"/>
      <c r="EZ2" s="463"/>
      <c r="FA2" s="463"/>
      <c r="FB2" s="463"/>
      <c r="FC2" s="463"/>
      <c r="FD2" s="463"/>
      <c r="FE2" s="463"/>
      <c r="FF2" s="463"/>
      <c r="FG2" s="463"/>
      <c r="FH2" s="463"/>
      <c r="FI2" s="463"/>
      <c r="FJ2" s="463"/>
      <c r="FK2" s="463"/>
      <c r="FL2" s="463"/>
      <c r="FM2" s="463"/>
      <c r="FN2" s="463"/>
      <c r="FO2" s="463"/>
      <c r="FP2" s="463"/>
      <c r="FQ2" s="463"/>
      <c r="FR2" s="463"/>
      <c r="FS2" s="463"/>
      <c r="FT2" s="463"/>
      <c r="FU2" s="463"/>
      <c r="FV2" s="463"/>
      <c r="FW2" s="463"/>
      <c r="FX2" s="463"/>
      <c r="FY2" s="463"/>
      <c r="FZ2" s="463"/>
      <c r="GA2" s="463"/>
      <c r="GB2" s="463"/>
      <c r="GC2" s="463"/>
      <c r="GD2" s="463"/>
      <c r="GE2" s="463"/>
      <c r="GF2" s="463"/>
      <c r="GG2" s="463"/>
      <c r="GH2" s="463"/>
      <c r="GI2" s="463"/>
      <c r="GJ2" s="463"/>
      <c r="GK2" s="463"/>
      <c r="GL2" s="463"/>
      <c r="GM2" s="463"/>
      <c r="GN2" s="463"/>
      <c r="GO2" s="463"/>
      <c r="GP2" s="463"/>
      <c r="GQ2" s="463"/>
      <c r="GR2" s="463"/>
      <c r="GS2" s="463"/>
      <c r="GT2" s="463"/>
      <c r="GU2" s="463"/>
      <c r="GV2" s="463"/>
      <c r="GW2" s="463"/>
      <c r="GX2" s="463"/>
      <c r="GY2" s="463"/>
      <c r="GZ2" s="463"/>
      <c r="HA2" s="463"/>
      <c r="HB2" s="463"/>
      <c r="HC2" s="463"/>
      <c r="HD2" s="463"/>
      <c r="HE2" s="463"/>
      <c r="HF2" s="463"/>
      <c r="HG2" s="463"/>
      <c r="HH2" s="463"/>
      <c r="HI2" s="463"/>
      <c r="HJ2" s="463"/>
      <c r="HK2" s="463"/>
      <c r="HL2" s="463"/>
      <c r="HM2" s="463"/>
      <c r="HN2" s="463"/>
      <c r="HO2" s="463"/>
      <c r="HP2" s="463"/>
      <c r="HQ2" s="463"/>
      <c r="HR2" s="463"/>
      <c r="HS2" s="463"/>
      <c r="HT2" s="463"/>
      <c r="HU2" s="463"/>
      <c r="HV2" s="463"/>
      <c r="HW2" s="463"/>
      <c r="HX2" s="463"/>
      <c r="HY2" s="463"/>
      <c r="HZ2" s="463"/>
      <c r="IA2" s="463"/>
      <c r="IB2" s="463"/>
      <c r="IC2" s="463"/>
      <c r="ID2" s="463"/>
      <c r="IE2" s="463"/>
      <c r="IF2" s="463"/>
      <c r="IG2" s="463"/>
      <c r="IH2" s="463"/>
      <c r="II2" s="463"/>
      <c r="IJ2" s="463"/>
      <c r="IK2" s="463"/>
      <c r="IL2" s="463"/>
      <c r="IM2" s="463"/>
      <c r="IN2" s="463"/>
      <c r="IO2" s="463"/>
      <c r="IP2" s="463"/>
      <c r="IQ2" s="463"/>
      <c r="IR2" s="463"/>
      <c r="IS2" s="463"/>
      <c r="IT2" s="463"/>
      <c r="IU2" s="464"/>
    </row>
    <row r="3" spans="1:255" ht="37.5" customHeight="1">
      <c r="A3" s="127" t="s">
        <v>369</v>
      </c>
      <c r="B3" s="127" t="s">
        <v>233</v>
      </c>
      <c r="C3" s="127" t="s">
        <v>234</v>
      </c>
      <c r="D3" s="127" t="s">
        <v>235</v>
      </c>
      <c r="E3" s="129" t="s">
        <v>201</v>
      </c>
      <c r="F3" s="130" t="s">
        <v>202</v>
      </c>
      <c r="G3" s="130" t="s">
        <v>203</v>
      </c>
      <c r="H3" s="130" t="s">
        <v>206</v>
      </c>
      <c r="I3" s="131" t="s">
        <v>11</v>
      </c>
      <c r="J3" s="132" t="s">
        <v>200</v>
      </c>
      <c r="K3" s="132" t="s">
        <v>199</v>
      </c>
      <c r="L3" s="133" t="s">
        <v>29</v>
      </c>
      <c r="M3" s="837" t="s">
        <v>542</v>
      </c>
      <c r="N3" s="838"/>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6"/>
    </row>
    <row r="4" spans="1:255" ht="62.25" customHeight="1">
      <c r="A4" s="854" t="s">
        <v>30</v>
      </c>
      <c r="B4" s="865" t="s">
        <v>471</v>
      </c>
      <c r="C4" s="865" t="s">
        <v>472</v>
      </c>
      <c r="D4" s="867" t="s">
        <v>643</v>
      </c>
      <c r="E4" s="137"/>
      <c r="F4" s="137"/>
      <c r="G4" s="427">
        <v>2</v>
      </c>
      <c r="H4" s="428">
        <f>F4*G4</f>
        <v>0</v>
      </c>
      <c r="I4" s="835" t="str">
        <f>IFERROR(INDEX(Tableau1[Modalité d''audit DA2],Data!$E2),"")</f>
        <v>Où : siège et établissement
Qui : RH/formation ; directeur du magasin, personne en contact avec les denrées à la vente
Quoi :
- entretien avec le personnel : sur le contenu des formations/actions de sensibilisation [échantillon : 1 personne pour la tranche 1 ; 1 personne par  catégorie de denrées retrouvées (PLS, PGC, PFT) pour tranche 2 ; 3 personnes par catégorie de denrées retrouvées (PLS, PGC, PFT) pour tranche 3]
- vérification documentaire : support de formation (si formation hygiène) et sensibilisation, plan de formation et suivi, liste de présence ou attestation de formation</v>
      </c>
      <c r="J4" s="160" t="s">
        <v>426</v>
      </c>
      <c r="K4" s="156" t="s">
        <v>162</v>
      </c>
      <c r="L4" s="498" t="s">
        <v>577</v>
      </c>
      <c r="M4" s="111" t="s">
        <v>353</v>
      </c>
      <c r="N4" s="290"/>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6"/>
    </row>
    <row r="5" spans="1:255" ht="104.85" customHeight="1">
      <c r="A5" s="855"/>
      <c r="B5" s="821"/>
      <c r="C5" s="821"/>
      <c r="D5" s="868"/>
      <c r="E5" s="183"/>
      <c r="F5" s="183"/>
      <c r="G5" s="183"/>
      <c r="H5" s="141"/>
      <c r="I5" s="824"/>
      <c r="J5" s="184" t="s">
        <v>31</v>
      </c>
      <c r="K5" s="185" t="s">
        <v>119</v>
      </c>
      <c r="L5" s="186" t="s">
        <v>32</v>
      </c>
      <c r="M5" s="134"/>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c r="DE5" s="135"/>
      <c r="DF5" s="135"/>
      <c r="DG5" s="135"/>
      <c r="DH5" s="135"/>
      <c r="DI5" s="135"/>
      <c r="DJ5" s="135"/>
      <c r="DK5" s="135"/>
      <c r="DL5" s="135"/>
      <c r="DM5" s="135"/>
      <c r="DN5" s="135"/>
      <c r="DO5" s="135"/>
      <c r="DP5" s="135"/>
      <c r="DQ5" s="135"/>
      <c r="DR5" s="135"/>
      <c r="DS5" s="135"/>
      <c r="DT5" s="135"/>
      <c r="DU5" s="135"/>
      <c r="DV5" s="135"/>
      <c r="DW5" s="135"/>
      <c r="DX5" s="135"/>
      <c r="DY5" s="135"/>
      <c r="DZ5" s="135"/>
      <c r="EA5" s="135"/>
      <c r="EB5" s="135"/>
      <c r="EC5" s="135"/>
      <c r="ED5" s="135"/>
      <c r="EE5" s="135"/>
      <c r="EF5" s="135"/>
      <c r="EG5" s="135"/>
      <c r="EH5" s="135"/>
      <c r="EI5" s="135"/>
      <c r="EJ5" s="135"/>
      <c r="EK5" s="135"/>
      <c r="EL5" s="135"/>
      <c r="EM5" s="135"/>
      <c r="EN5" s="135"/>
      <c r="EO5" s="135"/>
      <c r="EP5" s="135"/>
      <c r="EQ5" s="135"/>
      <c r="ER5" s="135"/>
      <c r="ES5" s="135"/>
      <c r="ET5" s="135"/>
      <c r="EU5" s="135"/>
      <c r="EV5" s="135"/>
      <c r="EW5" s="135"/>
      <c r="EX5" s="135"/>
      <c r="EY5" s="135"/>
      <c r="EZ5" s="135"/>
      <c r="FA5" s="135"/>
      <c r="FB5" s="135"/>
      <c r="FC5" s="135"/>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135"/>
      <c r="GU5" s="135"/>
      <c r="GV5" s="135"/>
      <c r="GW5" s="135"/>
      <c r="GX5" s="135"/>
      <c r="GY5" s="135"/>
      <c r="GZ5" s="135"/>
      <c r="HA5" s="135"/>
      <c r="HB5" s="135"/>
      <c r="HC5" s="135"/>
      <c r="HD5" s="135"/>
      <c r="HE5" s="135"/>
      <c r="HF5" s="135"/>
      <c r="HG5" s="135"/>
      <c r="HH5" s="135"/>
      <c r="HI5" s="135"/>
      <c r="HJ5" s="135"/>
      <c r="HK5" s="135"/>
      <c r="HL5" s="135"/>
      <c r="HM5" s="135"/>
      <c r="HN5" s="135"/>
      <c r="HO5" s="135"/>
      <c r="HP5" s="135"/>
      <c r="HQ5" s="135"/>
      <c r="HR5" s="135"/>
      <c r="HS5" s="135"/>
      <c r="HT5" s="135"/>
      <c r="HU5" s="135"/>
      <c r="HV5" s="135"/>
      <c r="HW5" s="135"/>
      <c r="HX5" s="135"/>
      <c r="HY5" s="135"/>
      <c r="HZ5" s="135"/>
      <c r="IA5" s="135"/>
      <c r="IB5" s="135"/>
      <c r="IC5" s="135"/>
      <c r="ID5" s="135"/>
      <c r="IE5" s="135"/>
      <c r="IF5" s="135"/>
      <c r="IG5" s="135"/>
      <c r="IH5" s="135"/>
      <c r="II5" s="135"/>
      <c r="IJ5" s="135"/>
      <c r="IK5" s="135"/>
      <c r="IL5" s="135"/>
      <c r="IM5" s="135"/>
      <c r="IN5" s="135"/>
      <c r="IO5" s="135"/>
      <c r="IP5" s="135"/>
      <c r="IQ5" s="135"/>
      <c r="IR5" s="135"/>
      <c r="IS5" s="135"/>
      <c r="IT5" s="135"/>
      <c r="IU5" s="136"/>
    </row>
    <row r="6" spans="1:255" ht="60.75" customHeight="1">
      <c r="A6" s="855"/>
      <c r="B6" s="821"/>
      <c r="C6" s="821"/>
      <c r="D6" s="868"/>
      <c r="E6" s="183"/>
      <c r="F6" s="183"/>
      <c r="G6" s="183"/>
      <c r="H6" s="141"/>
      <c r="I6" s="824"/>
      <c r="J6" s="187" t="s">
        <v>242</v>
      </c>
      <c r="K6" s="185" t="s">
        <v>129</v>
      </c>
      <c r="L6" s="188" t="s">
        <v>130</v>
      </c>
      <c r="M6" s="134"/>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c r="ID6" s="135"/>
      <c r="IE6" s="135"/>
      <c r="IF6" s="135"/>
      <c r="IG6" s="135"/>
      <c r="IH6" s="135"/>
      <c r="II6" s="135"/>
      <c r="IJ6" s="135"/>
      <c r="IK6" s="135"/>
      <c r="IL6" s="135"/>
      <c r="IM6" s="135"/>
      <c r="IN6" s="135"/>
      <c r="IO6" s="135"/>
      <c r="IP6" s="135"/>
      <c r="IQ6" s="135"/>
      <c r="IR6" s="135"/>
      <c r="IS6" s="135"/>
      <c r="IT6" s="135"/>
      <c r="IU6" s="136"/>
    </row>
    <row r="7" spans="1:255" ht="43.5" customHeight="1">
      <c r="A7" s="855"/>
      <c r="B7" s="821"/>
      <c r="C7" s="821"/>
      <c r="D7" s="868"/>
      <c r="E7" s="183"/>
      <c r="F7" s="183"/>
      <c r="G7" s="183"/>
      <c r="H7" s="141"/>
      <c r="I7" s="824"/>
      <c r="J7" s="187" t="s">
        <v>241</v>
      </c>
      <c r="K7" s="185" t="s">
        <v>129</v>
      </c>
      <c r="L7" s="188" t="s">
        <v>33</v>
      </c>
      <c r="M7" s="134"/>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5"/>
      <c r="HS7" s="135"/>
      <c r="HT7" s="135"/>
      <c r="HU7" s="135"/>
      <c r="HV7" s="135"/>
      <c r="HW7" s="135"/>
      <c r="HX7" s="135"/>
      <c r="HY7" s="135"/>
      <c r="HZ7" s="135"/>
      <c r="IA7" s="135"/>
      <c r="IB7" s="135"/>
      <c r="IC7" s="135"/>
      <c r="ID7" s="135"/>
      <c r="IE7" s="135"/>
      <c r="IF7" s="135"/>
      <c r="IG7" s="135"/>
      <c r="IH7" s="135"/>
      <c r="II7" s="135"/>
      <c r="IJ7" s="135"/>
      <c r="IK7" s="135"/>
      <c r="IL7" s="135"/>
      <c r="IM7" s="135"/>
      <c r="IN7" s="135"/>
      <c r="IO7" s="135"/>
      <c r="IP7" s="135"/>
      <c r="IQ7" s="135"/>
      <c r="IR7" s="135"/>
      <c r="IS7" s="135"/>
      <c r="IT7" s="135"/>
      <c r="IU7" s="136"/>
    </row>
    <row r="8" spans="1:255" ht="43.5" customHeight="1">
      <c r="A8" s="855"/>
      <c r="B8" s="821"/>
      <c r="C8" s="821"/>
      <c r="D8" s="868"/>
      <c r="E8" s="183"/>
      <c r="F8" s="183"/>
      <c r="G8" s="183"/>
      <c r="H8" s="141"/>
      <c r="I8" s="824"/>
      <c r="J8" s="161" t="s">
        <v>427</v>
      </c>
      <c r="K8" s="185" t="s">
        <v>131</v>
      </c>
      <c r="L8" s="188" t="s">
        <v>132</v>
      </c>
      <c r="M8" s="13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4"/>
      <c r="FZ8" s="144"/>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4"/>
      <c r="HS8" s="144"/>
      <c r="HT8" s="144"/>
      <c r="HU8" s="144"/>
      <c r="HV8" s="144"/>
      <c r="HW8" s="144"/>
      <c r="HX8" s="144"/>
      <c r="HY8" s="144"/>
      <c r="HZ8" s="144"/>
      <c r="IA8" s="144"/>
      <c r="IB8" s="144"/>
      <c r="IC8" s="144"/>
      <c r="ID8" s="144"/>
      <c r="IE8" s="144"/>
      <c r="IF8" s="144"/>
      <c r="IG8" s="144"/>
      <c r="IH8" s="144"/>
      <c r="II8" s="144"/>
      <c r="IJ8" s="144"/>
      <c r="IK8" s="144"/>
      <c r="IL8" s="144"/>
      <c r="IM8" s="144"/>
      <c r="IN8" s="144"/>
      <c r="IO8" s="144"/>
      <c r="IP8" s="144"/>
      <c r="IQ8" s="144"/>
      <c r="IR8" s="144"/>
      <c r="IS8" s="144"/>
      <c r="IT8" s="144"/>
      <c r="IU8" s="136"/>
    </row>
    <row r="9" spans="1:255" ht="89.25" customHeight="1">
      <c r="A9" s="855"/>
      <c r="B9" s="821"/>
      <c r="C9" s="821"/>
      <c r="D9" s="868"/>
      <c r="E9" s="183"/>
      <c r="F9" s="183"/>
      <c r="G9" s="183"/>
      <c r="H9" s="141"/>
      <c r="I9" s="824"/>
      <c r="J9" s="123" t="s">
        <v>578</v>
      </c>
      <c r="K9" s="139" t="s">
        <v>133</v>
      </c>
      <c r="L9" s="628" t="s">
        <v>501</v>
      </c>
      <c r="M9" s="13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c r="IU9" s="136"/>
    </row>
    <row r="10" spans="1:255" ht="132" customHeight="1">
      <c r="A10" s="855"/>
      <c r="B10" s="866"/>
      <c r="C10" s="866"/>
      <c r="D10" s="869"/>
      <c r="E10" s="183"/>
      <c r="F10" s="183"/>
      <c r="G10" s="183"/>
      <c r="H10" s="141"/>
      <c r="I10" s="824"/>
      <c r="J10" s="454" t="s">
        <v>163</v>
      </c>
      <c r="K10" s="185" t="s">
        <v>167</v>
      </c>
      <c r="L10" s="152" t="s">
        <v>243</v>
      </c>
      <c r="M10" s="134"/>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5"/>
      <c r="FZ10" s="135"/>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5"/>
      <c r="HS10" s="135"/>
      <c r="HT10" s="135"/>
      <c r="HU10" s="135"/>
      <c r="HV10" s="135"/>
      <c r="HW10" s="135"/>
      <c r="HX10" s="135"/>
      <c r="HY10" s="135"/>
      <c r="HZ10" s="135"/>
      <c r="IA10" s="135"/>
      <c r="IB10" s="135"/>
      <c r="IC10" s="135"/>
      <c r="ID10" s="135"/>
      <c r="IE10" s="135"/>
      <c r="IF10" s="135"/>
      <c r="IG10" s="135"/>
      <c r="IH10" s="135"/>
      <c r="II10" s="135"/>
      <c r="IJ10" s="135"/>
      <c r="IK10" s="135"/>
      <c r="IL10" s="135"/>
      <c r="IM10" s="135"/>
      <c r="IN10" s="135"/>
      <c r="IO10" s="135"/>
      <c r="IP10" s="135"/>
      <c r="IQ10" s="135"/>
      <c r="IR10" s="135"/>
      <c r="IS10" s="135"/>
      <c r="IT10" s="135"/>
      <c r="IU10" s="136"/>
    </row>
    <row r="11" spans="1:255" ht="51" customHeight="1">
      <c r="A11" s="858" t="s">
        <v>428</v>
      </c>
      <c r="B11" s="829" t="s">
        <v>538</v>
      </c>
      <c r="C11" s="829" t="s">
        <v>539</v>
      </c>
      <c r="D11" s="829" t="s">
        <v>540</v>
      </c>
      <c r="E11" s="137"/>
      <c r="F11" s="298"/>
      <c r="G11" s="333">
        <v>2</v>
      </c>
      <c r="H11" s="331">
        <f>F11*G11</f>
        <v>0</v>
      </c>
      <c r="I11" s="874" t="str">
        <f>IFERROR(INDEX(Tableau1[Modalité d''audit DA2],Data!$E$3),"")</f>
        <v>Où : établissement
Qui : directeur de l'établissement
Quoi : 
- entretien avec le personnel : sur la description du process mis en place pour la vérification régulière des dates
- vérification documentaire : vérification que le process existe, est appliqué, est compris
- vérification visuelle : vérification au niveau de la surface de vente des denrées en rayon, vérification en zone de stockage des denrées présentes (en priorité les palettes gerbées : sur les DDM, vérification que l'information de la date existe), vérification au niveau des poubelles des denrées jetées</v>
      </c>
      <c r="J11" s="188" t="s">
        <v>431</v>
      </c>
      <c r="K11" s="185" t="s">
        <v>133</v>
      </c>
      <c r="L11" s="501" t="s">
        <v>134</v>
      </c>
      <c r="M11" s="111" t="s">
        <v>354</v>
      </c>
      <c r="N11" s="290"/>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5"/>
      <c r="CN11" s="135"/>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5"/>
      <c r="FZ11" s="135"/>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5"/>
      <c r="HS11" s="135"/>
      <c r="HT11" s="135"/>
      <c r="HU11" s="135"/>
      <c r="HV11" s="135"/>
      <c r="HW11" s="135"/>
      <c r="HX11" s="135"/>
      <c r="HY11" s="135"/>
      <c r="HZ11" s="135"/>
      <c r="IA11" s="135"/>
      <c r="IB11" s="135"/>
      <c r="IC11" s="135"/>
      <c r="ID11" s="135"/>
      <c r="IE11" s="135"/>
      <c r="IF11" s="135"/>
      <c r="IG11" s="135"/>
      <c r="IH11" s="135"/>
      <c r="II11" s="135"/>
      <c r="IJ11" s="135"/>
      <c r="IK11" s="135"/>
      <c r="IL11" s="135"/>
      <c r="IM11" s="135"/>
      <c r="IN11" s="135"/>
      <c r="IO11" s="135"/>
      <c r="IP11" s="135"/>
      <c r="IQ11" s="135"/>
      <c r="IR11" s="135"/>
      <c r="IS11" s="135"/>
      <c r="IT11" s="135"/>
      <c r="IU11" s="136"/>
    </row>
    <row r="12" spans="1:255" ht="51.75" customHeight="1">
      <c r="A12" s="859"/>
      <c r="B12" s="830"/>
      <c r="C12" s="830"/>
      <c r="D12" s="830"/>
      <c r="E12" s="148"/>
      <c r="F12" s="148"/>
      <c r="G12" s="148"/>
      <c r="H12" s="189"/>
      <c r="I12" s="875"/>
      <c r="J12" s="188" t="s">
        <v>432</v>
      </c>
      <c r="K12" s="185" t="s">
        <v>135</v>
      </c>
      <c r="L12" s="188" t="s">
        <v>34</v>
      </c>
      <c r="M12" s="134"/>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c r="DU12" s="135"/>
      <c r="DV12" s="135"/>
      <c r="DW12" s="135"/>
      <c r="DX12" s="135"/>
      <c r="DY12" s="135"/>
      <c r="DZ12" s="135"/>
      <c r="EA12" s="135"/>
      <c r="EB12" s="135"/>
      <c r="EC12" s="135"/>
      <c r="ED12" s="135"/>
      <c r="EE12" s="135"/>
      <c r="EF12" s="135"/>
      <c r="EG12" s="135"/>
      <c r="EH12" s="135"/>
      <c r="EI12" s="135"/>
      <c r="EJ12" s="135"/>
      <c r="EK12" s="135"/>
      <c r="EL12" s="135"/>
      <c r="EM12" s="135"/>
      <c r="EN12" s="135"/>
      <c r="EO12" s="135"/>
      <c r="EP12" s="135"/>
      <c r="EQ12" s="135"/>
      <c r="ER12" s="135"/>
      <c r="ES12" s="135"/>
      <c r="ET12" s="135"/>
      <c r="EU12" s="135"/>
      <c r="EV12" s="135"/>
      <c r="EW12" s="135"/>
      <c r="EX12" s="135"/>
      <c r="EY12" s="135"/>
      <c r="EZ12" s="135"/>
      <c r="FA12" s="135"/>
      <c r="FB12" s="135"/>
      <c r="FC12" s="135"/>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5"/>
      <c r="FZ12" s="135"/>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5"/>
      <c r="HS12" s="135"/>
      <c r="HT12" s="135"/>
      <c r="HU12" s="135"/>
      <c r="HV12" s="135"/>
      <c r="HW12" s="135"/>
      <c r="HX12" s="135"/>
      <c r="HY12" s="135"/>
      <c r="HZ12" s="135"/>
      <c r="IA12" s="135"/>
      <c r="IB12" s="135"/>
      <c r="IC12" s="135"/>
      <c r="ID12" s="135"/>
      <c r="IE12" s="135"/>
      <c r="IF12" s="135"/>
      <c r="IG12" s="135"/>
      <c r="IH12" s="135"/>
      <c r="II12" s="135"/>
      <c r="IJ12" s="135"/>
      <c r="IK12" s="135"/>
      <c r="IL12" s="135"/>
      <c r="IM12" s="135"/>
      <c r="IN12" s="135"/>
      <c r="IO12" s="135"/>
      <c r="IP12" s="135"/>
      <c r="IQ12" s="135"/>
      <c r="IR12" s="135"/>
      <c r="IS12" s="135"/>
      <c r="IT12" s="135"/>
      <c r="IU12" s="136"/>
    </row>
    <row r="13" spans="1:255" ht="45" customHeight="1">
      <c r="A13" s="859"/>
      <c r="B13" s="830"/>
      <c r="C13" s="830"/>
      <c r="D13" s="830"/>
      <c r="E13" s="148"/>
      <c r="F13" s="148"/>
      <c r="G13" s="148"/>
      <c r="H13" s="189"/>
      <c r="I13" s="875"/>
      <c r="J13" s="626" t="s">
        <v>526</v>
      </c>
      <c r="K13" s="627" t="s">
        <v>137</v>
      </c>
      <c r="L13" s="626" t="s">
        <v>522</v>
      </c>
      <c r="M13" s="13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c r="IH13" s="144"/>
      <c r="II13" s="144"/>
      <c r="IJ13" s="144"/>
      <c r="IK13" s="144"/>
      <c r="IL13" s="144"/>
      <c r="IM13" s="144"/>
      <c r="IN13" s="144"/>
      <c r="IO13" s="144"/>
      <c r="IP13" s="144"/>
      <c r="IQ13" s="144"/>
      <c r="IR13" s="144"/>
      <c r="IS13" s="144"/>
      <c r="IT13" s="144"/>
      <c r="IU13" s="136"/>
    </row>
    <row r="14" spans="1:255" ht="31.5" customHeight="1">
      <c r="A14" s="859"/>
      <c r="B14" s="830"/>
      <c r="C14" s="830"/>
      <c r="D14" s="830"/>
      <c r="E14" s="148"/>
      <c r="F14" s="148"/>
      <c r="G14" s="148"/>
      <c r="H14" s="189"/>
      <c r="I14" s="875"/>
      <c r="J14" s="188" t="s">
        <v>136</v>
      </c>
      <c r="K14" s="185" t="s">
        <v>137</v>
      </c>
      <c r="L14" s="188" t="s">
        <v>35</v>
      </c>
      <c r="M14" s="134"/>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c r="IR14" s="135"/>
      <c r="IS14" s="135"/>
      <c r="IT14" s="135"/>
      <c r="IU14" s="136"/>
    </row>
    <row r="15" spans="1:255" ht="45" customHeight="1">
      <c r="A15" s="859"/>
      <c r="B15" s="830"/>
      <c r="C15" s="830"/>
      <c r="D15" s="830"/>
      <c r="E15" s="148"/>
      <c r="F15" s="148"/>
      <c r="G15" s="148"/>
      <c r="H15" s="189"/>
      <c r="I15" s="875"/>
      <c r="J15" s="190" t="s">
        <v>138</v>
      </c>
      <c r="K15" s="185" t="s">
        <v>112</v>
      </c>
      <c r="L15" s="188" t="s">
        <v>524</v>
      </c>
      <c r="M15" s="134"/>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I15" s="135"/>
      <c r="DJ15" s="135"/>
      <c r="DK15" s="135"/>
      <c r="DL15" s="135"/>
      <c r="DM15" s="135"/>
      <c r="DN15" s="135"/>
      <c r="DO15" s="135"/>
      <c r="DP15" s="135"/>
      <c r="DQ15" s="135"/>
      <c r="DR15" s="135"/>
      <c r="DS15" s="135"/>
      <c r="DT15" s="135"/>
      <c r="DU15" s="135"/>
      <c r="DV15" s="135"/>
      <c r="DW15" s="135"/>
      <c r="DX15" s="135"/>
      <c r="DY15" s="135"/>
      <c r="DZ15" s="135"/>
      <c r="EA15" s="135"/>
      <c r="EB15" s="135"/>
      <c r="EC15" s="135"/>
      <c r="ED15" s="135"/>
      <c r="EE15" s="135"/>
      <c r="EF15" s="135"/>
      <c r="EG15" s="135"/>
      <c r="EH15" s="135"/>
      <c r="EI15" s="135"/>
      <c r="EJ15" s="135"/>
      <c r="EK15" s="135"/>
      <c r="EL15" s="135"/>
      <c r="EM15" s="135"/>
      <c r="EN15" s="135"/>
      <c r="EO15" s="135"/>
      <c r="EP15" s="135"/>
      <c r="EQ15" s="135"/>
      <c r="ER15" s="135"/>
      <c r="ES15" s="135"/>
      <c r="ET15" s="135"/>
      <c r="EU15" s="135"/>
      <c r="EV15" s="135"/>
      <c r="EW15" s="135"/>
      <c r="EX15" s="135"/>
      <c r="EY15" s="135"/>
      <c r="EZ15" s="135"/>
      <c r="FA15" s="135"/>
      <c r="FB15" s="135"/>
      <c r="FC15" s="135"/>
      <c r="FD15" s="135"/>
      <c r="FE15" s="135"/>
      <c r="FF15" s="135"/>
      <c r="FG15" s="135"/>
      <c r="FH15" s="135"/>
      <c r="FI15" s="135"/>
      <c r="FJ15" s="135"/>
      <c r="FK15" s="135"/>
      <c r="FL15" s="135"/>
      <c r="FM15" s="135"/>
      <c r="FN15" s="135"/>
      <c r="FO15" s="135"/>
      <c r="FP15" s="135"/>
      <c r="FQ15" s="135"/>
      <c r="FR15" s="135"/>
      <c r="FS15" s="135"/>
      <c r="FT15" s="135"/>
      <c r="FU15" s="135"/>
      <c r="FV15" s="135"/>
      <c r="FW15" s="135"/>
      <c r="FX15" s="135"/>
      <c r="FY15" s="135"/>
      <c r="FZ15" s="135"/>
      <c r="GA15" s="135"/>
      <c r="GB15" s="135"/>
      <c r="GC15" s="135"/>
      <c r="GD15" s="135"/>
      <c r="GE15" s="135"/>
      <c r="GF15" s="135"/>
      <c r="GG15" s="135"/>
      <c r="GH15" s="135"/>
      <c r="GI15" s="135"/>
      <c r="GJ15" s="135"/>
      <c r="GK15" s="135"/>
      <c r="GL15" s="135"/>
      <c r="GM15" s="135"/>
      <c r="GN15" s="135"/>
      <c r="GO15" s="135"/>
      <c r="GP15" s="135"/>
      <c r="GQ15" s="135"/>
      <c r="GR15" s="135"/>
      <c r="GS15" s="135"/>
      <c r="GT15" s="135"/>
      <c r="GU15" s="135"/>
      <c r="GV15" s="135"/>
      <c r="GW15" s="135"/>
      <c r="GX15" s="135"/>
      <c r="GY15" s="135"/>
      <c r="GZ15" s="135"/>
      <c r="HA15" s="135"/>
      <c r="HB15" s="135"/>
      <c r="HC15" s="135"/>
      <c r="HD15" s="135"/>
      <c r="HE15" s="135"/>
      <c r="HF15" s="135"/>
      <c r="HG15" s="135"/>
      <c r="HH15" s="135"/>
      <c r="HI15" s="135"/>
      <c r="HJ15" s="135"/>
      <c r="HK15" s="135"/>
      <c r="HL15" s="135"/>
      <c r="HM15" s="135"/>
      <c r="HN15" s="135"/>
      <c r="HO15" s="135"/>
      <c r="HP15" s="135"/>
      <c r="HQ15" s="135"/>
      <c r="HR15" s="135"/>
      <c r="HS15" s="135"/>
      <c r="HT15" s="135"/>
      <c r="HU15" s="135"/>
      <c r="HV15" s="135"/>
      <c r="HW15" s="135"/>
      <c r="HX15" s="135"/>
      <c r="HY15" s="135"/>
      <c r="HZ15" s="135"/>
      <c r="IA15" s="135"/>
      <c r="IB15" s="135"/>
      <c r="IC15" s="135"/>
      <c r="ID15" s="135"/>
      <c r="IE15" s="135"/>
      <c r="IF15" s="135"/>
      <c r="IG15" s="135"/>
      <c r="IH15" s="135"/>
      <c r="II15" s="135"/>
      <c r="IJ15" s="135"/>
      <c r="IK15" s="135"/>
      <c r="IL15" s="135"/>
      <c r="IM15" s="135"/>
      <c r="IN15" s="135"/>
      <c r="IO15" s="135"/>
      <c r="IP15" s="135"/>
      <c r="IQ15" s="135"/>
      <c r="IR15" s="135"/>
      <c r="IS15" s="135"/>
      <c r="IT15" s="135"/>
      <c r="IU15" s="136"/>
    </row>
    <row r="16" spans="1:255" ht="40.700000000000003" customHeight="1">
      <c r="A16" s="859"/>
      <c r="B16" s="830"/>
      <c r="C16" s="830"/>
      <c r="D16" s="830"/>
      <c r="E16" s="148"/>
      <c r="F16" s="148"/>
      <c r="G16" s="148"/>
      <c r="H16" s="189"/>
      <c r="I16" s="875"/>
      <c r="J16" s="190" t="s">
        <v>245</v>
      </c>
      <c r="K16" s="185" t="s">
        <v>112</v>
      </c>
      <c r="L16" s="188" t="s">
        <v>524</v>
      </c>
      <c r="M16" s="134"/>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5"/>
      <c r="IL16" s="135"/>
      <c r="IM16" s="135"/>
      <c r="IN16" s="135"/>
      <c r="IO16" s="135"/>
      <c r="IP16" s="135"/>
      <c r="IQ16" s="135"/>
      <c r="IR16" s="135"/>
      <c r="IS16" s="135"/>
      <c r="IT16" s="135"/>
      <c r="IU16" s="136"/>
    </row>
    <row r="17" spans="1:255" ht="62.65" customHeight="1">
      <c r="A17" s="859"/>
      <c r="B17" s="830"/>
      <c r="C17" s="830"/>
      <c r="D17" s="830"/>
      <c r="E17" s="148"/>
      <c r="F17" s="148"/>
      <c r="G17" s="148"/>
      <c r="H17" s="189"/>
      <c r="I17" s="875"/>
      <c r="J17" s="190" t="s">
        <v>139</v>
      </c>
      <c r="K17" s="185" t="s">
        <v>112</v>
      </c>
      <c r="L17" s="188" t="s">
        <v>224</v>
      </c>
      <c r="M17" s="134"/>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35"/>
      <c r="CE17" s="135"/>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135"/>
      <c r="DV17" s="135"/>
      <c r="DW17" s="135"/>
      <c r="DX17" s="135"/>
      <c r="DY17" s="135"/>
      <c r="DZ17" s="135"/>
      <c r="EA17" s="135"/>
      <c r="EB17" s="135"/>
      <c r="EC17" s="135"/>
      <c r="ED17" s="135"/>
      <c r="EE17" s="135"/>
      <c r="EF17" s="135"/>
      <c r="EG17" s="135"/>
      <c r="EH17" s="135"/>
      <c r="EI17" s="135"/>
      <c r="EJ17" s="135"/>
      <c r="EK17" s="135"/>
      <c r="EL17" s="135"/>
      <c r="EM17" s="135"/>
      <c r="EN17" s="135"/>
      <c r="EO17" s="135"/>
      <c r="EP17" s="135"/>
      <c r="EQ17" s="135"/>
      <c r="ER17" s="135"/>
      <c r="ES17" s="135"/>
      <c r="ET17" s="135"/>
      <c r="EU17" s="135"/>
      <c r="EV17" s="135"/>
      <c r="EW17" s="135"/>
      <c r="EX17" s="135"/>
      <c r="EY17" s="135"/>
      <c r="EZ17" s="135"/>
      <c r="FA17" s="135"/>
      <c r="FB17" s="135"/>
      <c r="FC17" s="135"/>
      <c r="FD17" s="135"/>
      <c r="FE17" s="135"/>
      <c r="FF17" s="135"/>
      <c r="FG17" s="135"/>
      <c r="FH17" s="135"/>
      <c r="FI17" s="135"/>
      <c r="FJ17" s="135"/>
      <c r="FK17" s="135"/>
      <c r="FL17" s="135"/>
      <c r="FM17" s="135"/>
      <c r="FN17" s="135"/>
      <c r="FO17" s="135"/>
      <c r="FP17" s="135"/>
      <c r="FQ17" s="135"/>
      <c r="FR17" s="135"/>
      <c r="FS17" s="135"/>
      <c r="FT17" s="135"/>
      <c r="FU17" s="135"/>
      <c r="FV17" s="135"/>
      <c r="FW17" s="135"/>
      <c r="FX17" s="135"/>
      <c r="FY17" s="135"/>
      <c r="FZ17" s="135"/>
      <c r="GA17" s="135"/>
      <c r="GB17" s="135"/>
      <c r="GC17" s="135"/>
      <c r="GD17" s="135"/>
      <c r="GE17" s="135"/>
      <c r="GF17" s="135"/>
      <c r="GG17" s="135"/>
      <c r="GH17" s="135"/>
      <c r="GI17" s="135"/>
      <c r="GJ17" s="135"/>
      <c r="GK17" s="135"/>
      <c r="GL17" s="135"/>
      <c r="GM17" s="135"/>
      <c r="GN17" s="135"/>
      <c r="GO17" s="135"/>
      <c r="GP17" s="135"/>
      <c r="GQ17" s="135"/>
      <c r="GR17" s="135"/>
      <c r="GS17" s="135"/>
      <c r="GT17" s="135"/>
      <c r="GU17" s="135"/>
      <c r="GV17" s="135"/>
      <c r="GW17" s="135"/>
      <c r="GX17" s="135"/>
      <c r="GY17" s="135"/>
      <c r="GZ17" s="135"/>
      <c r="HA17" s="135"/>
      <c r="HB17" s="135"/>
      <c r="HC17" s="135"/>
      <c r="HD17" s="135"/>
      <c r="HE17" s="135"/>
      <c r="HF17" s="135"/>
      <c r="HG17" s="135"/>
      <c r="HH17" s="135"/>
      <c r="HI17" s="135"/>
      <c r="HJ17" s="135"/>
      <c r="HK17" s="135"/>
      <c r="HL17" s="135"/>
      <c r="HM17" s="135"/>
      <c r="HN17" s="135"/>
      <c r="HO17" s="135"/>
      <c r="HP17" s="135"/>
      <c r="HQ17" s="135"/>
      <c r="HR17" s="135"/>
      <c r="HS17" s="135"/>
      <c r="HT17" s="135"/>
      <c r="HU17" s="135"/>
      <c r="HV17" s="135"/>
      <c r="HW17" s="135"/>
      <c r="HX17" s="135"/>
      <c r="HY17" s="135"/>
      <c r="HZ17" s="135"/>
      <c r="IA17" s="135"/>
      <c r="IB17" s="135"/>
      <c r="IC17" s="135"/>
      <c r="ID17" s="135"/>
      <c r="IE17" s="135"/>
      <c r="IF17" s="135"/>
      <c r="IG17" s="135"/>
      <c r="IH17" s="135"/>
      <c r="II17" s="135"/>
      <c r="IJ17" s="135"/>
      <c r="IK17" s="135"/>
      <c r="IL17" s="135"/>
      <c r="IM17" s="135"/>
      <c r="IN17" s="135"/>
      <c r="IO17" s="135"/>
      <c r="IP17" s="135"/>
      <c r="IQ17" s="135"/>
      <c r="IR17" s="135"/>
      <c r="IS17" s="135"/>
      <c r="IT17" s="135"/>
      <c r="IU17" s="136"/>
    </row>
    <row r="18" spans="1:255" ht="27.75" customHeight="1">
      <c r="A18" s="860"/>
      <c r="B18" s="831"/>
      <c r="C18" s="831"/>
      <c r="D18" s="831"/>
      <c r="E18" s="154"/>
      <c r="F18" s="154"/>
      <c r="G18" s="154"/>
      <c r="H18" s="191"/>
      <c r="I18" s="876"/>
      <c r="J18" s="190" t="s">
        <v>433</v>
      </c>
      <c r="K18" s="185" t="s">
        <v>112</v>
      </c>
      <c r="L18" s="188" t="s">
        <v>140</v>
      </c>
      <c r="M18" s="134"/>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135"/>
      <c r="DV18" s="135"/>
      <c r="DW18" s="135"/>
      <c r="DX18" s="135"/>
      <c r="DY18" s="135"/>
      <c r="DZ18" s="135"/>
      <c r="EA18" s="135"/>
      <c r="EB18" s="135"/>
      <c r="EC18" s="135"/>
      <c r="ED18" s="135"/>
      <c r="EE18" s="135"/>
      <c r="EF18" s="135"/>
      <c r="EG18" s="135"/>
      <c r="EH18" s="135"/>
      <c r="EI18" s="135"/>
      <c r="EJ18" s="135"/>
      <c r="EK18" s="135"/>
      <c r="EL18" s="135"/>
      <c r="EM18" s="135"/>
      <c r="EN18" s="135"/>
      <c r="EO18" s="135"/>
      <c r="EP18" s="135"/>
      <c r="EQ18" s="135"/>
      <c r="ER18" s="135"/>
      <c r="ES18" s="135"/>
      <c r="ET18" s="135"/>
      <c r="EU18" s="135"/>
      <c r="EV18" s="135"/>
      <c r="EW18" s="135"/>
      <c r="EX18" s="135"/>
      <c r="EY18" s="135"/>
      <c r="EZ18" s="135"/>
      <c r="FA18" s="135"/>
      <c r="FB18" s="135"/>
      <c r="FC18" s="135"/>
      <c r="FD18" s="135"/>
      <c r="FE18" s="135"/>
      <c r="FF18" s="135"/>
      <c r="FG18" s="135"/>
      <c r="FH18" s="135"/>
      <c r="FI18" s="135"/>
      <c r="FJ18" s="135"/>
      <c r="FK18" s="135"/>
      <c r="FL18" s="135"/>
      <c r="FM18" s="135"/>
      <c r="FN18" s="135"/>
      <c r="FO18" s="135"/>
      <c r="FP18" s="135"/>
      <c r="FQ18" s="135"/>
      <c r="FR18" s="135"/>
      <c r="FS18" s="135"/>
      <c r="FT18" s="135"/>
      <c r="FU18" s="135"/>
      <c r="FV18" s="135"/>
      <c r="FW18" s="135"/>
      <c r="FX18" s="135"/>
      <c r="FY18" s="135"/>
      <c r="FZ18" s="135"/>
      <c r="GA18" s="135"/>
      <c r="GB18" s="135"/>
      <c r="GC18" s="135"/>
      <c r="GD18" s="135"/>
      <c r="GE18" s="135"/>
      <c r="GF18" s="135"/>
      <c r="GG18" s="135"/>
      <c r="GH18" s="135"/>
      <c r="GI18" s="135"/>
      <c r="GJ18" s="135"/>
      <c r="GK18" s="135"/>
      <c r="GL18" s="135"/>
      <c r="GM18" s="135"/>
      <c r="GN18" s="135"/>
      <c r="GO18" s="135"/>
      <c r="GP18" s="135"/>
      <c r="GQ18" s="135"/>
      <c r="GR18" s="135"/>
      <c r="GS18" s="135"/>
      <c r="GT18" s="135"/>
      <c r="GU18" s="135"/>
      <c r="GV18" s="135"/>
      <c r="GW18" s="135"/>
      <c r="GX18" s="135"/>
      <c r="GY18" s="135"/>
      <c r="GZ18" s="135"/>
      <c r="HA18" s="135"/>
      <c r="HB18" s="135"/>
      <c r="HC18" s="135"/>
      <c r="HD18" s="135"/>
      <c r="HE18" s="135"/>
      <c r="HF18" s="135"/>
      <c r="HG18" s="135"/>
      <c r="HH18" s="135"/>
      <c r="HI18" s="135"/>
      <c r="HJ18" s="135"/>
      <c r="HK18" s="135"/>
      <c r="HL18" s="135"/>
      <c r="HM18" s="135"/>
      <c r="HN18" s="135"/>
      <c r="HO18" s="135"/>
      <c r="HP18" s="135"/>
      <c r="HQ18" s="135"/>
      <c r="HR18" s="135"/>
      <c r="HS18" s="135"/>
      <c r="HT18" s="135"/>
      <c r="HU18" s="135"/>
      <c r="HV18" s="135"/>
      <c r="HW18" s="135"/>
      <c r="HX18" s="135"/>
      <c r="HY18" s="135"/>
      <c r="HZ18" s="135"/>
      <c r="IA18" s="135"/>
      <c r="IB18" s="135"/>
      <c r="IC18" s="135"/>
      <c r="ID18" s="135"/>
      <c r="IE18" s="135"/>
      <c r="IF18" s="135"/>
      <c r="IG18" s="135"/>
      <c r="IH18" s="135"/>
      <c r="II18" s="135"/>
      <c r="IJ18" s="135"/>
      <c r="IK18" s="135"/>
      <c r="IL18" s="135"/>
      <c r="IM18" s="135"/>
      <c r="IN18" s="135"/>
      <c r="IO18" s="135"/>
      <c r="IP18" s="135"/>
      <c r="IQ18" s="135"/>
      <c r="IR18" s="135"/>
      <c r="IS18" s="135"/>
      <c r="IT18" s="135"/>
      <c r="IU18" s="136"/>
    </row>
    <row r="19" spans="1:255" ht="63.75" customHeight="1">
      <c r="A19" s="856" t="s">
        <v>429</v>
      </c>
      <c r="B19" s="841" t="s">
        <v>434</v>
      </c>
      <c r="C19" s="841" t="s">
        <v>435</v>
      </c>
      <c r="D19" s="841" t="s">
        <v>436</v>
      </c>
      <c r="E19" s="137"/>
      <c r="F19" s="137"/>
      <c r="G19" s="207">
        <v>2</v>
      </c>
      <c r="H19" s="331">
        <f>F19*G19</f>
        <v>0</v>
      </c>
      <c r="I19" s="873" t="str">
        <f>IFERROR(INDEX(Tableau1[Modalité d''audit DA2],Data!$E$5),"")</f>
        <v>Où : établissement
Qui : directeur de l'établissement
Quoi :
- entretien avec le personnel : sur la description du process mis en place pour la gestion des denrées à date courte
- vérification documentaire : vérification que le process existe, est appliqué, est compris
- vérification visuelle : dans la surface de vente
- vérification de la cohérence de cette pratique avec les autres moyens d'écoulement ou de valorisation de denrées (ex : don) - à mettre en corrélation avec le taux de GA</v>
      </c>
      <c r="J19" s="192" t="s">
        <v>36</v>
      </c>
      <c r="K19" s="185" t="s">
        <v>141</v>
      </c>
      <c r="L19" s="502" t="s">
        <v>437</v>
      </c>
      <c r="M19" s="111" t="s">
        <v>355</v>
      </c>
      <c r="N19" s="290"/>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5"/>
      <c r="IL19" s="135"/>
      <c r="IM19" s="135"/>
      <c r="IN19" s="135"/>
      <c r="IO19" s="135"/>
      <c r="IP19" s="135"/>
      <c r="IQ19" s="135"/>
      <c r="IR19" s="135"/>
      <c r="IS19" s="135"/>
      <c r="IT19" s="135"/>
      <c r="IU19" s="136"/>
    </row>
    <row r="20" spans="1:255" ht="63.75" customHeight="1">
      <c r="A20" s="857"/>
      <c r="B20" s="842"/>
      <c r="C20" s="842"/>
      <c r="D20" s="842"/>
      <c r="E20" s="148"/>
      <c r="F20" s="148"/>
      <c r="G20" s="148"/>
      <c r="H20" s="149"/>
      <c r="I20" s="871"/>
      <c r="J20" s="193" t="s">
        <v>438</v>
      </c>
      <c r="K20" s="194" t="s">
        <v>142</v>
      </c>
      <c r="L20" s="166" t="s">
        <v>525</v>
      </c>
      <c r="M20" s="134"/>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c r="DR20" s="135"/>
      <c r="DS20" s="135"/>
      <c r="DT20" s="135"/>
      <c r="DU20" s="135"/>
      <c r="DV20" s="135"/>
      <c r="DW20" s="135"/>
      <c r="DX20" s="135"/>
      <c r="DY20" s="135"/>
      <c r="DZ20" s="135"/>
      <c r="EA20" s="135"/>
      <c r="EB20" s="135"/>
      <c r="EC20" s="135"/>
      <c r="ED20" s="135"/>
      <c r="EE20" s="135"/>
      <c r="EF20" s="135"/>
      <c r="EG20" s="135"/>
      <c r="EH20" s="135"/>
      <c r="EI20" s="135"/>
      <c r="EJ20" s="135"/>
      <c r="EK20" s="135"/>
      <c r="EL20" s="135"/>
      <c r="EM20" s="135"/>
      <c r="EN20" s="135"/>
      <c r="EO20" s="135"/>
      <c r="EP20" s="135"/>
      <c r="EQ20" s="135"/>
      <c r="ER20" s="135"/>
      <c r="ES20" s="135"/>
      <c r="ET20" s="135"/>
      <c r="EU20" s="135"/>
      <c r="EV20" s="135"/>
      <c r="EW20" s="135"/>
      <c r="EX20" s="135"/>
      <c r="EY20" s="135"/>
      <c r="EZ20" s="135"/>
      <c r="FA20" s="135"/>
      <c r="FB20" s="135"/>
      <c r="FC20" s="135"/>
      <c r="FD20" s="135"/>
      <c r="FE20" s="135"/>
      <c r="FF20" s="135"/>
      <c r="FG20" s="135"/>
      <c r="FH20" s="135"/>
      <c r="FI20" s="135"/>
      <c r="FJ20" s="135"/>
      <c r="FK20" s="135"/>
      <c r="FL20" s="135"/>
      <c r="FM20" s="135"/>
      <c r="FN20" s="135"/>
      <c r="FO20" s="135"/>
      <c r="FP20" s="135"/>
      <c r="FQ20" s="135"/>
      <c r="FR20" s="135"/>
      <c r="FS20" s="135"/>
      <c r="FT20" s="135"/>
      <c r="FU20" s="135"/>
      <c r="FV20" s="135"/>
      <c r="FW20" s="135"/>
      <c r="FX20" s="135"/>
      <c r="FY20" s="135"/>
      <c r="FZ20" s="135"/>
      <c r="GA20" s="135"/>
      <c r="GB20" s="135"/>
      <c r="GC20" s="135"/>
      <c r="GD20" s="135"/>
      <c r="GE20" s="135"/>
      <c r="GF20" s="135"/>
      <c r="GG20" s="135"/>
      <c r="GH20" s="135"/>
      <c r="GI20" s="135"/>
      <c r="GJ20" s="135"/>
      <c r="GK20" s="135"/>
      <c r="GL20" s="135"/>
      <c r="GM20" s="135"/>
      <c r="GN20" s="135"/>
      <c r="GO20" s="135"/>
      <c r="GP20" s="135"/>
      <c r="GQ20" s="135"/>
      <c r="GR20" s="135"/>
      <c r="GS20" s="135"/>
      <c r="GT20" s="135"/>
      <c r="GU20" s="135"/>
      <c r="GV20" s="135"/>
      <c r="GW20" s="135"/>
      <c r="GX20" s="135"/>
      <c r="GY20" s="135"/>
      <c r="GZ20" s="135"/>
      <c r="HA20" s="135"/>
      <c r="HB20" s="135"/>
      <c r="HC20" s="135"/>
      <c r="HD20" s="135"/>
      <c r="HE20" s="135"/>
      <c r="HF20" s="135"/>
      <c r="HG20" s="135"/>
      <c r="HH20" s="135"/>
      <c r="HI20" s="135"/>
      <c r="HJ20" s="135"/>
      <c r="HK20" s="135"/>
      <c r="HL20" s="135"/>
      <c r="HM20" s="135"/>
      <c r="HN20" s="135"/>
      <c r="HO20" s="135"/>
      <c r="HP20" s="135"/>
      <c r="HQ20" s="135"/>
      <c r="HR20" s="135"/>
      <c r="HS20" s="135"/>
      <c r="HT20" s="135"/>
      <c r="HU20" s="135"/>
      <c r="HV20" s="135"/>
      <c r="HW20" s="135"/>
      <c r="HX20" s="135"/>
      <c r="HY20" s="135"/>
      <c r="HZ20" s="135"/>
      <c r="IA20" s="135"/>
      <c r="IB20" s="135"/>
      <c r="IC20" s="135"/>
      <c r="ID20" s="135"/>
      <c r="IE20" s="135"/>
      <c r="IF20" s="135"/>
      <c r="IG20" s="135"/>
      <c r="IH20" s="135"/>
      <c r="II20" s="135"/>
      <c r="IJ20" s="135"/>
      <c r="IK20" s="135"/>
      <c r="IL20" s="135"/>
      <c r="IM20" s="135"/>
      <c r="IN20" s="135"/>
      <c r="IO20" s="135"/>
      <c r="IP20" s="135"/>
      <c r="IQ20" s="135"/>
      <c r="IR20" s="135"/>
      <c r="IS20" s="135"/>
      <c r="IT20" s="135"/>
      <c r="IU20" s="136"/>
    </row>
    <row r="21" spans="1:255" ht="38.65" customHeight="1">
      <c r="A21" s="857"/>
      <c r="B21" s="842"/>
      <c r="C21" s="842"/>
      <c r="D21" s="842"/>
      <c r="E21" s="148"/>
      <c r="F21" s="148"/>
      <c r="G21" s="148"/>
      <c r="H21" s="149"/>
      <c r="I21" s="871"/>
      <c r="J21" s="195" t="s">
        <v>439</v>
      </c>
      <c r="K21" s="185" t="s">
        <v>112</v>
      </c>
      <c r="L21" s="188" t="s">
        <v>143</v>
      </c>
      <c r="M21" s="134"/>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135"/>
      <c r="DO21" s="135"/>
      <c r="DP21" s="135"/>
      <c r="DQ21" s="135"/>
      <c r="DR21" s="135"/>
      <c r="DS21" s="135"/>
      <c r="DT21" s="135"/>
      <c r="DU21" s="135"/>
      <c r="DV21" s="135"/>
      <c r="DW21" s="135"/>
      <c r="DX21" s="135"/>
      <c r="DY21" s="135"/>
      <c r="DZ21" s="135"/>
      <c r="EA21" s="135"/>
      <c r="EB21" s="135"/>
      <c r="EC21" s="135"/>
      <c r="ED21" s="135"/>
      <c r="EE21" s="135"/>
      <c r="EF21" s="135"/>
      <c r="EG21" s="135"/>
      <c r="EH21" s="135"/>
      <c r="EI21" s="135"/>
      <c r="EJ21" s="135"/>
      <c r="EK21" s="135"/>
      <c r="EL21" s="135"/>
      <c r="EM21" s="135"/>
      <c r="EN21" s="135"/>
      <c r="EO21" s="135"/>
      <c r="EP21" s="135"/>
      <c r="EQ21" s="135"/>
      <c r="ER21" s="135"/>
      <c r="ES21" s="135"/>
      <c r="ET21" s="135"/>
      <c r="EU21" s="135"/>
      <c r="EV21" s="135"/>
      <c r="EW21" s="135"/>
      <c r="EX21" s="135"/>
      <c r="EY21" s="135"/>
      <c r="EZ21" s="135"/>
      <c r="FA21" s="135"/>
      <c r="FB21" s="135"/>
      <c r="FC21" s="135"/>
      <c r="FD21" s="135"/>
      <c r="FE21" s="135"/>
      <c r="FF21" s="135"/>
      <c r="FG21" s="135"/>
      <c r="FH21" s="135"/>
      <c r="FI21" s="135"/>
      <c r="FJ21" s="135"/>
      <c r="FK21" s="135"/>
      <c r="FL21" s="135"/>
      <c r="FM21" s="135"/>
      <c r="FN21" s="135"/>
      <c r="FO21" s="135"/>
      <c r="FP21" s="135"/>
      <c r="FQ21" s="135"/>
      <c r="FR21" s="135"/>
      <c r="FS21" s="135"/>
      <c r="FT21" s="135"/>
      <c r="FU21" s="135"/>
      <c r="FV21" s="135"/>
      <c r="FW21" s="135"/>
      <c r="FX21" s="135"/>
      <c r="FY21" s="135"/>
      <c r="FZ21" s="135"/>
      <c r="GA21" s="135"/>
      <c r="GB21" s="135"/>
      <c r="GC21" s="135"/>
      <c r="GD21" s="135"/>
      <c r="GE21" s="135"/>
      <c r="GF21" s="135"/>
      <c r="GG21" s="135"/>
      <c r="GH21" s="135"/>
      <c r="GI21" s="135"/>
      <c r="GJ21" s="135"/>
      <c r="GK21" s="135"/>
      <c r="GL21" s="135"/>
      <c r="GM21" s="135"/>
      <c r="GN21" s="135"/>
      <c r="GO21" s="135"/>
      <c r="GP21" s="135"/>
      <c r="GQ21" s="135"/>
      <c r="GR21" s="135"/>
      <c r="GS21" s="135"/>
      <c r="GT21" s="135"/>
      <c r="GU21" s="135"/>
      <c r="GV21" s="135"/>
      <c r="GW21" s="135"/>
      <c r="GX21" s="135"/>
      <c r="GY21" s="135"/>
      <c r="GZ21" s="135"/>
      <c r="HA21" s="135"/>
      <c r="HB21" s="135"/>
      <c r="HC21" s="135"/>
      <c r="HD21" s="135"/>
      <c r="HE21" s="135"/>
      <c r="HF21" s="135"/>
      <c r="HG21" s="135"/>
      <c r="HH21" s="135"/>
      <c r="HI21" s="135"/>
      <c r="HJ21" s="135"/>
      <c r="HK21" s="135"/>
      <c r="HL21" s="135"/>
      <c r="HM21" s="135"/>
      <c r="HN21" s="135"/>
      <c r="HO21" s="135"/>
      <c r="HP21" s="135"/>
      <c r="HQ21" s="135"/>
      <c r="HR21" s="135"/>
      <c r="HS21" s="135"/>
      <c r="HT21" s="135"/>
      <c r="HU21" s="135"/>
      <c r="HV21" s="135"/>
      <c r="HW21" s="135"/>
      <c r="HX21" s="135"/>
      <c r="HY21" s="135"/>
      <c r="HZ21" s="135"/>
      <c r="IA21" s="135"/>
      <c r="IB21" s="135"/>
      <c r="IC21" s="135"/>
      <c r="ID21" s="135"/>
      <c r="IE21" s="135"/>
      <c r="IF21" s="135"/>
      <c r="IG21" s="135"/>
      <c r="IH21" s="135"/>
      <c r="II21" s="135"/>
      <c r="IJ21" s="135"/>
      <c r="IK21" s="135"/>
      <c r="IL21" s="135"/>
      <c r="IM21" s="135"/>
      <c r="IN21" s="135"/>
      <c r="IO21" s="135"/>
      <c r="IP21" s="135"/>
      <c r="IQ21" s="135"/>
      <c r="IR21" s="135"/>
      <c r="IS21" s="135"/>
      <c r="IT21" s="135"/>
      <c r="IU21" s="136"/>
    </row>
    <row r="22" spans="1:255" ht="41.25" customHeight="1">
      <c r="A22" s="857"/>
      <c r="B22" s="842"/>
      <c r="C22" s="842"/>
      <c r="D22" s="842"/>
      <c r="E22" s="148"/>
      <c r="F22" s="148"/>
      <c r="G22" s="148"/>
      <c r="H22" s="149"/>
      <c r="I22" s="871"/>
      <c r="J22" s="109" t="s">
        <v>554</v>
      </c>
      <c r="K22" s="196" t="s">
        <v>137</v>
      </c>
      <c r="L22" s="191" t="s">
        <v>522</v>
      </c>
      <c r="M22" s="134"/>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c r="DQ22" s="135"/>
      <c r="DR22" s="135"/>
      <c r="DS22" s="135"/>
      <c r="DT22" s="135"/>
      <c r="DU22" s="135"/>
      <c r="DV22" s="135"/>
      <c r="DW22" s="135"/>
      <c r="DX22" s="135"/>
      <c r="DY22" s="135"/>
      <c r="DZ22" s="135"/>
      <c r="EA22" s="135"/>
      <c r="EB22" s="135"/>
      <c r="EC22" s="135"/>
      <c r="ED22" s="135"/>
      <c r="EE22" s="135"/>
      <c r="EF22" s="135"/>
      <c r="EG22" s="135"/>
      <c r="EH22" s="135"/>
      <c r="EI22" s="135"/>
      <c r="EJ22" s="135"/>
      <c r="EK22" s="135"/>
      <c r="EL22" s="135"/>
      <c r="EM22" s="135"/>
      <c r="EN22" s="135"/>
      <c r="EO22" s="135"/>
      <c r="EP22" s="135"/>
      <c r="EQ22" s="135"/>
      <c r="ER22" s="135"/>
      <c r="ES22" s="135"/>
      <c r="ET22" s="135"/>
      <c r="EU22" s="135"/>
      <c r="EV22" s="135"/>
      <c r="EW22" s="135"/>
      <c r="EX22" s="135"/>
      <c r="EY22" s="135"/>
      <c r="EZ22" s="135"/>
      <c r="FA22" s="135"/>
      <c r="FB22" s="135"/>
      <c r="FC22" s="135"/>
      <c r="FD22" s="135"/>
      <c r="FE22" s="135"/>
      <c r="FF22" s="135"/>
      <c r="FG22" s="135"/>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c r="HC22" s="135"/>
      <c r="HD22" s="135"/>
      <c r="HE22" s="135"/>
      <c r="HF22" s="135"/>
      <c r="HG22" s="135"/>
      <c r="HH22" s="135"/>
      <c r="HI22" s="135"/>
      <c r="HJ22" s="135"/>
      <c r="HK22" s="135"/>
      <c r="HL22" s="135"/>
      <c r="HM22" s="135"/>
      <c r="HN22" s="135"/>
      <c r="HO22" s="135"/>
      <c r="HP22" s="135"/>
      <c r="HQ22" s="135"/>
      <c r="HR22" s="135"/>
      <c r="HS22" s="135"/>
      <c r="HT22" s="135"/>
      <c r="HU22" s="135"/>
      <c r="HV22" s="135"/>
      <c r="HW22" s="135"/>
      <c r="HX22" s="135"/>
      <c r="HY22" s="135"/>
      <c r="HZ22" s="135"/>
      <c r="IA22" s="135"/>
      <c r="IB22" s="135"/>
      <c r="IC22" s="135"/>
      <c r="ID22" s="135"/>
      <c r="IE22" s="135"/>
      <c r="IF22" s="135"/>
      <c r="IG22" s="135"/>
      <c r="IH22" s="135"/>
      <c r="II22" s="135"/>
      <c r="IJ22" s="135"/>
      <c r="IK22" s="135"/>
      <c r="IL22" s="135"/>
      <c r="IM22" s="135"/>
      <c r="IN22" s="135"/>
      <c r="IO22" s="135"/>
      <c r="IP22" s="135"/>
      <c r="IQ22" s="135"/>
      <c r="IR22" s="135"/>
      <c r="IS22" s="135"/>
      <c r="IT22" s="135"/>
      <c r="IU22" s="136"/>
    </row>
    <row r="23" spans="1:255" ht="61.5" customHeight="1">
      <c r="A23" s="857"/>
      <c r="B23" s="843"/>
      <c r="C23" s="843"/>
      <c r="D23" s="843"/>
      <c r="E23" s="148"/>
      <c r="F23" s="148"/>
      <c r="G23" s="148"/>
      <c r="H23" s="149"/>
      <c r="I23" s="871"/>
      <c r="J23" s="188" t="s">
        <v>37</v>
      </c>
      <c r="K23" s="185" t="s">
        <v>119</v>
      </c>
      <c r="L23" s="188" t="s">
        <v>440</v>
      </c>
      <c r="M23" s="134"/>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c r="DQ23" s="135"/>
      <c r="DR23" s="135"/>
      <c r="DS23" s="135"/>
      <c r="DT23" s="135"/>
      <c r="DU23" s="135"/>
      <c r="DV23" s="135"/>
      <c r="DW23" s="135"/>
      <c r="DX23" s="135"/>
      <c r="DY23" s="135"/>
      <c r="DZ23" s="135"/>
      <c r="EA23" s="135"/>
      <c r="EB23" s="135"/>
      <c r="EC23" s="135"/>
      <c r="ED23" s="135"/>
      <c r="EE23" s="135"/>
      <c r="EF23" s="135"/>
      <c r="EG23" s="135"/>
      <c r="EH23" s="135"/>
      <c r="EI23" s="135"/>
      <c r="EJ23" s="135"/>
      <c r="EK23" s="135"/>
      <c r="EL23" s="135"/>
      <c r="EM23" s="135"/>
      <c r="EN23" s="135"/>
      <c r="EO23" s="135"/>
      <c r="EP23" s="135"/>
      <c r="EQ23" s="135"/>
      <c r="ER23" s="135"/>
      <c r="ES23" s="135"/>
      <c r="ET23" s="135"/>
      <c r="EU23" s="135"/>
      <c r="EV23" s="135"/>
      <c r="EW23" s="135"/>
      <c r="EX23" s="135"/>
      <c r="EY23" s="135"/>
      <c r="EZ23" s="135"/>
      <c r="FA23" s="135"/>
      <c r="FB23" s="135"/>
      <c r="FC23" s="135"/>
      <c r="FD23" s="135"/>
      <c r="FE23" s="135"/>
      <c r="FF23" s="135"/>
      <c r="FG23" s="135"/>
      <c r="FH23" s="135"/>
      <c r="FI23" s="135"/>
      <c r="FJ23" s="135"/>
      <c r="FK23" s="135"/>
      <c r="FL23" s="135"/>
      <c r="FM23" s="135"/>
      <c r="FN23" s="135"/>
      <c r="FO23" s="135"/>
      <c r="FP23" s="135"/>
      <c r="FQ23" s="135"/>
      <c r="FR23" s="135"/>
      <c r="FS23" s="135"/>
      <c r="FT23" s="135"/>
      <c r="FU23" s="135"/>
      <c r="FV23" s="135"/>
      <c r="FW23" s="135"/>
      <c r="FX23" s="135"/>
      <c r="FY23" s="135"/>
      <c r="FZ23" s="135"/>
      <c r="GA23" s="135"/>
      <c r="GB23" s="135"/>
      <c r="GC23" s="135"/>
      <c r="GD23" s="135"/>
      <c r="GE23" s="135"/>
      <c r="GF23" s="135"/>
      <c r="GG23" s="135"/>
      <c r="GH23" s="135"/>
      <c r="GI23" s="135"/>
      <c r="GJ23" s="135"/>
      <c r="GK23" s="135"/>
      <c r="GL23" s="135"/>
      <c r="GM23" s="135"/>
      <c r="GN23" s="135"/>
      <c r="GO23" s="135"/>
      <c r="GP23" s="135"/>
      <c r="GQ23" s="135"/>
      <c r="GR23" s="135"/>
      <c r="GS23" s="135"/>
      <c r="GT23" s="135"/>
      <c r="GU23" s="135"/>
      <c r="GV23" s="135"/>
      <c r="GW23" s="135"/>
      <c r="GX23" s="135"/>
      <c r="GY23" s="135"/>
      <c r="GZ23" s="135"/>
      <c r="HA23" s="135"/>
      <c r="HB23" s="135"/>
      <c r="HC23" s="135"/>
      <c r="HD23" s="135"/>
      <c r="HE23" s="135"/>
      <c r="HF23" s="135"/>
      <c r="HG23" s="135"/>
      <c r="HH23" s="135"/>
      <c r="HI23" s="135"/>
      <c r="HJ23" s="135"/>
      <c r="HK23" s="135"/>
      <c r="HL23" s="135"/>
      <c r="HM23" s="135"/>
      <c r="HN23" s="135"/>
      <c r="HO23" s="135"/>
      <c r="HP23" s="135"/>
      <c r="HQ23" s="135"/>
      <c r="HR23" s="135"/>
      <c r="HS23" s="135"/>
      <c r="HT23" s="135"/>
      <c r="HU23" s="135"/>
      <c r="HV23" s="135"/>
      <c r="HW23" s="135"/>
      <c r="HX23" s="135"/>
      <c r="HY23" s="135"/>
      <c r="HZ23" s="135"/>
      <c r="IA23" s="135"/>
      <c r="IB23" s="135"/>
      <c r="IC23" s="135"/>
      <c r="ID23" s="135"/>
      <c r="IE23" s="135"/>
      <c r="IF23" s="135"/>
      <c r="IG23" s="135"/>
      <c r="IH23" s="135"/>
      <c r="II23" s="135"/>
      <c r="IJ23" s="135"/>
      <c r="IK23" s="135"/>
      <c r="IL23" s="135"/>
      <c r="IM23" s="135"/>
      <c r="IN23" s="135"/>
      <c r="IO23" s="135"/>
      <c r="IP23" s="135"/>
      <c r="IQ23" s="135"/>
      <c r="IR23" s="135"/>
      <c r="IS23" s="135"/>
      <c r="IT23" s="135"/>
      <c r="IU23" s="136"/>
    </row>
    <row r="24" spans="1:255" ht="133.5" customHeight="1">
      <c r="A24" s="861" t="s">
        <v>226</v>
      </c>
      <c r="B24" s="829" t="s">
        <v>649</v>
      </c>
      <c r="C24" s="829" t="s">
        <v>603</v>
      </c>
      <c r="D24" s="829" t="s">
        <v>604</v>
      </c>
      <c r="E24" s="259"/>
      <c r="F24" s="209"/>
      <c r="G24" s="225">
        <v>2</v>
      </c>
      <c r="H24" s="332">
        <f>F24*G24</f>
        <v>0</v>
      </c>
      <c r="I24" s="870" t="str">
        <f>IFERROR(INDEX(Tableau1[Modalité d''audit DA2],Data!$E$6),"")</f>
        <v>Où : établissement
Qui : directeur de l'établissement
Quoi :
- entretien avec le personnel : sur la description du process mis en place pour communiquer auprès des clients
- vérification documentaire : tout type de documents de communication (en point de vente, sur site internet)
- vérification visuelle : dans la surface de vente ; montrer affichage / PLV / bac</v>
      </c>
      <c r="J24" s="455" t="s">
        <v>400</v>
      </c>
      <c r="K24" s="185" t="s">
        <v>166</v>
      </c>
      <c r="L24" s="503" t="s">
        <v>144</v>
      </c>
      <c r="M24" s="111" t="s">
        <v>356</v>
      </c>
      <c r="N24" s="290"/>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c r="DQ24" s="135"/>
      <c r="DR24" s="135"/>
      <c r="DS24" s="135"/>
      <c r="DT24" s="135"/>
      <c r="DU24" s="135"/>
      <c r="DV24" s="135"/>
      <c r="DW24" s="135"/>
      <c r="DX24" s="135"/>
      <c r="DY24" s="135"/>
      <c r="DZ24" s="135"/>
      <c r="EA24" s="135"/>
      <c r="EB24" s="135"/>
      <c r="EC24" s="135"/>
      <c r="ED24" s="135"/>
      <c r="EE24" s="135"/>
      <c r="EF24" s="135"/>
      <c r="EG24" s="135"/>
      <c r="EH24" s="135"/>
      <c r="EI24" s="135"/>
      <c r="EJ24" s="135"/>
      <c r="EK24" s="135"/>
      <c r="EL24" s="135"/>
      <c r="EM24" s="135"/>
      <c r="EN24" s="135"/>
      <c r="EO24" s="135"/>
      <c r="EP24" s="135"/>
      <c r="EQ24" s="135"/>
      <c r="ER24" s="135"/>
      <c r="ES24" s="135"/>
      <c r="ET24" s="135"/>
      <c r="EU24" s="135"/>
      <c r="EV24" s="135"/>
      <c r="EW24" s="135"/>
      <c r="EX24" s="135"/>
      <c r="EY24" s="135"/>
      <c r="EZ24" s="135"/>
      <c r="FA24" s="135"/>
      <c r="FB24" s="135"/>
      <c r="FC24" s="135"/>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135"/>
      <c r="GI24" s="135"/>
      <c r="GJ24" s="135"/>
      <c r="GK24" s="135"/>
      <c r="GL24" s="135"/>
      <c r="GM24" s="135"/>
      <c r="GN24" s="135"/>
      <c r="GO24" s="135"/>
      <c r="GP24" s="135"/>
      <c r="GQ24" s="135"/>
      <c r="GR24" s="135"/>
      <c r="GS24" s="135"/>
      <c r="GT24" s="135"/>
      <c r="GU24" s="135"/>
      <c r="GV24" s="135"/>
      <c r="GW24" s="135"/>
      <c r="GX24" s="135"/>
      <c r="GY24" s="135"/>
      <c r="GZ24" s="135"/>
      <c r="HA24" s="135"/>
      <c r="HB24" s="135"/>
      <c r="HC24" s="135"/>
      <c r="HD24" s="135"/>
      <c r="HE24" s="135"/>
      <c r="HF24" s="135"/>
      <c r="HG24" s="135"/>
      <c r="HH24" s="135"/>
      <c r="HI24" s="135"/>
      <c r="HJ24" s="135"/>
      <c r="HK24" s="135"/>
      <c r="HL24" s="135"/>
      <c r="HM24" s="135"/>
      <c r="HN24" s="135"/>
      <c r="HO24" s="135"/>
      <c r="HP24" s="135"/>
      <c r="HQ24" s="135"/>
      <c r="HR24" s="135"/>
      <c r="HS24" s="135"/>
      <c r="HT24" s="135"/>
      <c r="HU24" s="135"/>
      <c r="HV24" s="135"/>
      <c r="HW24" s="135"/>
      <c r="HX24" s="135"/>
      <c r="HY24" s="135"/>
      <c r="HZ24" s="135"/>
      <c r="IA24" s="135"/>
      <c r="IB24" s="135"/>
      <c r="IC24" s="135"/>
      <c r="ID24" s="135"/>
      <c r="IE24" s="135"/>
      <c r="IF24" s="135"/>
      <c r="IG24" s="135"/>
      <c r="IH24" s="135"/>
      <c r="II24" s="135"/>
      <c r="IJ24" s="135"/>
      <c r="IK24" s="135"/>
      <c r="IL24" s="135"/>
      <c r="IM24" s="135"/>
      <c r="IN24" s="135"/>
      <c r="IO24" s="135"/>
      <c r="IP24" s="135"/>
      <c r="IQ24" s="135"/>
      <c r="IR24" s="135"/>
      <c r="IS24" s="135"/>
      <c r="IT24" s="135"/>
      <c r="IU24" s="136"/>
    </row>
    <row r="25" spans="1:255" ht="37.5" customHeight="1">
      <c r="A25" s="862"/>
      <c r="B25" s="830"/>
      <c r="C25" s="830"/>
      <c r="D25" s="830"/>
      <c r="E25" s="148"/>
      <c r="F25" s="148"/>
      <c r="G25" s="148"/>
      <c r="H25" s="149"/>
      <c r="I25" s="871"/>
      <c r="J25" s="188" t="s">
        <v>38</v>
      </c>
      <c r="K25" s="185" t="s">
        <v>137</v>
      </c>
      <c r="L25" s="188" t="s">
        <v>145</v>
      </c>
      <c r="M25" s="134"/>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c r="CN25" s="135"/>
      <c r="CO25" s="135"/>
      <c r="CP25" s="135"/>
      <c r="CQ25" s="135"/>
      <c r="CR25" s="135"/>
      <c r="CS25" s="135"/>
      <c r="CT25" s="135"/>
      <c r="CU25" s="135"/>
      <c r="CV25" s="135"/>
      <c r="CW25" s="135"/>
      <c r="CX25" s="135"/>
      <c r="CY25" s="135"/>
      <c r="CZ25" s="135"/>
      <c r="DA25" s="135"/>
      <c r="DB25" s="135"/>
      <c r="DC25" s="135"/>
      <c r="DD25" s="135"/>
      <c r="DE25" s="135"/>
      <c r="DF25" s="135"/>
      <c r="DG25" s="135"/>
      <c r="DH25" s="135"/>
      <c r="DI25" s="135"/>
      <c r="DJ25" s="135"/>
      <c r="DK25" s="135"/>
      <c r="DL25" s="135"/>
      <c r="DM25" s="135"/>
      <c r="DN25" s="135"/>
      <c r="DO25" s="135"/>
      <c r="DP25" s="135"/>
      <c r="DQ25" s="135"/>
      <c r="DR25" s="135"/>
      <c r="DS25" s="135"/>
      <c r="DT25" s="135"/>
      <c r="DU25" s="135"/>
      <c r="DV25" s="135"/>
      <c r="DW25" s="135"/>
      <c r="DX25" s="135"/>
      <c r="DY25" s="135"/>
      <c r="DZ25" s="135"/>
      <c r="EA25" s="135"/>
      <c r="EB25" s="135"/>
      <c r="EC25" s="135"/>
      <c r="ED25" s="135"/>
      <c r="EE25" s="135"/>
      <c r="EF25" s="135"/>
      <c r="EG25" s="135"/>
      <c r="EH25" s="135"/>
      <c r="EI25" s="135"/>
      <c r="EJ25" s="135"/>
      <c r="EK25" s="135"/>
      <c r="EL25" s="135"/>
      <c r="EM25" s="135"/>
      <c r="EN25" s="135"/>
      <c r="EO25" s="135"/>
      <c r="EP25" s="135"/>
      <c r="EQ25" s="135"/>
      <c r="ER25" s="135"/>
      <c r="ES25" s="135"/>
      <c r="ET25" s="135"/>
      <c r="EU25" s="135"/>
      <c r="EV25" s="135"/>
      <c r="EW25" s="135"/>
      <c r="EX25" s="135"/>
      <c r="EY25" s="135"/>
      <c r="EZ25" s="135"/>
      <c r="FA25" s="135"/>
      <c r="FB25" s="135"/>
      <c r="FC25" s="135"/>
      <c r="FD25" s="135"/>
      <c r="FE25" s="135"/>
      <c r="FF25" s="135"/>
      <c r="FG25" s="135"/>
      <c r="FH25" s="135"/>
      <c r="FI25" s="135"/>
      <c r="FJ25" s="135"/>
      <c r="FK25" s="135"/>
      <c r="FL25" s="135"/>
      <c r="FM25" s="135"/>
      <c r="FN25" s="135"/>
      <c r="FO25" s="135"/>
      <c r="FP25" s="135"/>
      <c r="FQ25" s="135"/>
      <c r="FR25" s="135"/>
      <c r="FS25" s="135"/>
      <c r="FT25" s="135"/>
      <c r="FU25" s="135"/>
      <c r="FV25" s="135"/>
      <c r="FW25" s="135"/>
      <c r="FX25" s="135"/>
      <c r="FY25" s="135"/>
      <c r="FZ25" s="135"/>
      <c r="GA25" s="135"/>
      <c r="GB25" s="135"/>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c r="HC25" s="135"/>
      <c r="HD25" s="135"/>
      <c r="HE25" s="135"/>
      <c r="HF25" s="135"/>
      <c r="HG25" s="135"/>
      <c r="HH25" s="135"/>
      <c r="HI25" s="135"/>
      <c r="HJ25" s="135"/>
      <c r="HK25" s="135"/>
      <c r="HL25" s="135"/>
      <c r="HM25" s="135"/>
      <c r="HN25" s="135"/>
      <c r="HO25" s="135"/>
      <c r="HP25" s="135"/>
      <c r="HQ25" s="135"/>
      <c r="HR25" s="135"/>
      <c r="HS25" s="135"/>
      <c r="HT25" s="135"/>
      <c r="HU25" s="135"/>
      <c r="HV25" s="135"/>
      <c r="HW25" s="135"/>
      <c r="HX25" s="135"/>
      <c r="HY25" s="135"/>
      <c r="HZ25" s="135"/>
      <c r="IA25" s="135"/>
      <c r="IB25" s="135"/>
      <c r="IC25" s="135"/>
      <c r="ID25" s="135"/>
      <c r="IE25" s="135"/>
      <c r="IF25" s="135"/>
      <c r="IG25" s="135"/>
      <c r="IH25" s="135"/>
      <c r="II25" s="135"/>
      <c r="IJ25" s="135"/>
      <c r="IK25" s="135"/>
      <c r="IL25" s="135"/>
      <c r="IM25" s="135"/>
      <c r="IN25" s="135"/>
      <c r="IO25" s="135"/>
      <c r="IP25" s="135"/>
      <c r="IQ25" s="135"/>
      <c r="IR25" s="135"/>
      <c r="IS25" s="135"/>
      <c r="IT25" s="135"/>
      <c r="IU25" s="136"/>
    </row>
    <row r="26" spans="1:255" ht="33.75" customHeight="1">
      <c r="A26" s="863"/>
      <c r="B26" s="831"/>
      <c r="C26" s="831"/>
      <c r="D26" s="831"/>
      <c r="E26" s="154"/>
      <c r="F26" s="154"/>
      <c r="G26" s="154"/>
      <c r="H26" s="155"/>
      <c r="I26" s="872"/>
      <c r="J26" s="188" t="s">
        <v>555</v>
      </c>
      <c r="K26" s="185" t="s">
        <v>141</v>
      </c>
      <c r="L26" s="188" t="s">
        <v>225</v>
      </c>
      <c r="M26" s="134"/>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5"/>
      <c r="CI26" s="135"/>
      <c r="CJ26" s="135"/>
      <c r="CK26" s="135"/>
      <c r="CL26" s="135"/>
      <c r="CM26" s="135"/>
      <c r="CN26" s="135"/>
      <c r="CO26" s="135"/>
      <c r="CP26" s="135"/>
      <c r="CQ26" s="135"/>
      <c r="CR26" s="135"/>
      <c r="CS26" s="135"/>
      <c r="CT26" s="135"/>
      <c r="CU26" s="135"/>
      <c r="CV26" s="135"/>
      <c r="CW26" s="135"/>
      <c r="CX26" s="135"/>
      <c r="CY26" s="135"/>
      <c r="CZ26" s="135"/>
      <c r="DA26" s="135"/>
      <c r="DB26" s="135"/>
      <c r="DC26" s="135"/>
      <c r="DD26" s="135"/>
      <c r="DE26" s="135"/>
      <c r="DF26" s="135"/>
      <c r="DG26" s="135"/>
      <c r="DH26" s="135"/>
      <c r="DI26" s="135"/>
      <c r="DJ26" s="135"/>
      <c r="DK26" s="135"/>
      <c r="DL26" s="135"/>
      <c r="DM26" s="135"/>
      <c r="DN26" s="135"/>
      <c r="DO26" s="135"/>
      <c r="DP26" s="135"/>
      <c r="DQ26" s="135"/>
      <c r="DR26" s="135"/>
      <c r="DS26" s="135"/>
      <c r="DT26" s="135"/>
      <c r="DU26" s="135"/>
      <c r="DV26" s="135"/>
      <c r="DW26" s="135"/>
      <c r="DX26" s="135"/>
      <c r="DY26" s="135"/>
      <c r="DZ26" s="135"/>
      <c r="EA26" s="135"/>
      <c r="EB26" s="135"/>
      <c r="EC26" s="135"/>
      <c r="ED26" s="135"/>
      <c r="EE26" s="135"/>
      <c r="EF26" s="135"/>
      <c r="EG26" s="135"/>
      <c r="EH26" s="135"/>
      <c r="EI26" s="135"/>
      <c r="EJ26" s="135"/>
      <c r="EK26" s="135"/>
      <c r="EL26" s="135"/>
      <c r="EM26" s="135"/>
      <c r="EN26" s="135"/>
      <c r="EO26" s="135"/>
      <c r="EP26" s="135"/>
      <c r="EQ26" s="135"/>
      <c r="ER26" s="135"/>
      <c r="ES26" s="135"/>
      <c r="ET26" s="135"/>
      <c r="EU26" s="135"/>
      <c r="EV26" s="135"/>
      <c r="EW26" s="135"/>
      <c r="EX26" s="135"/>
      <c r="EY26" s="135"/>
      <c r="EZ26" s="135"/>
      <c r="FA26" s="135"/>
      <c r="FB26" s="135"/>
      <c r="FC26" s="135"/>
      <c r="FD26" s="135"/>
      <c r="FE26" s="135"/>
      <c r="FF26" s="135"/>
      <c r="FG26" s="135"/>
      <c r="FH26" s="135"/>
      <c r="FI26" s="135"/>
      <c r="FJ26" s="135"/>
      <c r="FK26" s="135"/>
      <c r="FL26" s="135"/>
      <c r="FM26" s="135"/>
      <c r="FN26" s="135"/>
      <c r="FO26" s="135"/>
      <c r="FP26" s="135"/>
      <c r="FQ26" s="135"/>
      <c r="FR26" s="135"/>
      <c r="FS26" s="135"/>
      <c r="FT26" s="135"/>
      <c r="FU26" s="135"/>
      <c r="FV26" s="135"/>
      <c r="FW26" s="135"/>
      <c r="FX26" s="135"/>
      <c r="FY26" s="135"/>
      <c r="FZ26" s="135"/>
      <c r="GA26" s="135"/>
      <c r="GB26" s="135"/>
      <c r="GC26" s="135"/>
      <c r="GD26" s="135"/>
      <c r="GE26" s="135"/>
      <c r="GF26" s="135"/>
      <c r="GG26" s="135"/>
      <c r="GH26" s="135"/>
      <c r="GI26" s="135"/>
      <c r="GJ26" s="135"/>
      <c r="GK26" s="135"/>
      <c r="GL26" s="135"/>
      <c r="GM26" s="135"/>
      <c r="GN26" s="135"/>
      <c r="GO26" s="135"/>
      <c r="GP26" s="135"/>
      <c r="GQ26" s="135"/>
      <c r="GR26" s="135"/>
      <c r="GS26" s="135"/>
      <c r="GT26" s="135"/>
      <c r="GU26" s="135"/>
      <c r="GV26" s="135"/>
      <c r="GW26" s="135"/>
      <c r="GX26" s="135"/>
      <c r="GY26" s="135"/>
      <c r="GZ26" s="135"/>
      <c r="HA26" s="135"/>
      <c r="HB26" s="135"/>
      <c r="HC26" s="135"/>
      <c r="HD26" s="135"/>
      <c r="HE26" s="135"/>
      <c r="HF26" s="135"/>
      <c r="HG26" s="135"/>
      <c r="HH26" s="135"/>
      <c r="HI26" s="135"/>
      <c r="HJ26" s="135"/>
      <c r="HK26" s="135"/>
      <c r="HL26" s="135"/>
      <c r="HM26" s="135"/>
      <c r="HN26" s="135"/>
      <c r="HO26" s="135"/>
      <c r="HP26" s="135"/>
      <c r="HQ26" s="135"/>
      <c r="HR26" s="135"/>
      <c r="HS26" s="135"/>
      <c r="HT26" s="135"/>
      <c r="HU26" s="135"/>
      <c r="HV26" s="135"/>
      <c r="HW26" s="135"/>
      <c r="HX26" s="135"/>
      <c r="HY26" s="135"/>
      <c r="HZ26" s="135"/>
      <c r="IA26" s="135"/>
      <c r="IB26" s="135"/>
      <c r="IC26" s="135"/>
      <c r="ID26" s="135"/>
      <c r="IE26" s="135"/>
      <c r="IF26" s="135"/>
      <c r="IG26" s="135"/>
      <c r="IH26" s="135"/>
      <c r="II26" s="135"/>
      <c r="IJ26" s="135"/>
      <c r="IK26" s="135"/>
      <c r="IL26" s="135"/>
      <c r="IM26" s="135"/>
      <c r="IN26" s="135"/>
      <c r="IO26" s="135"/>
      <c r="IP26" s="135"/>
      <c r="IQ26" s="135"/>
      <c r="IR26" s="135"/>
      <c r="IS26" s="135"/>
      <c r="IT26" s="135"/>
      <c r="IU26" s="136"/>
    </row>
    <row r="27" spans="1:255" ht="222" customHeight="1">
      <c r="A27" s="197" t="s">
        <v>537</v>
      </c>
      <c r="B27" s="292" t="s">
        <v>544</v>
      </c>
      <c r="C27" s="288" t="s">
        <v>543</v>
      </c>
      <c r="D27" s="288" t="s">
        <v>546</v>
      </c>
      <c r="E27" s="137"/>
      <c r="F27" s="137"/>
      <c r="G27" s="207">
        <v>2</v>
      </c>
      <c r="H27" s="331">
        <f>F27*G27</f>
        <v>0</v>
      </c>
      <c r="I27" s="198" t="str">
        <f>IFERROR(INDEX(Tableau1[Modalité d''audit DA2],Data!$E$7),"")</f>
        <v>Où : établissement
Qui : variable selon action(s) présentée(s)
Quoi : documents de veille, présentation d'expérimentation de nouvelles solutions, etc</v>
      </c>
      <c r="J27" s="188" t="s">
        <v>430</v>
      </c>
      <c r="K27" s="185" t="s">
        <v>141</v>
      </c>
      <c r="L27" s="501" t="s">
        <v>39</v>
      </c>
      <c r="M27" s="111" t="s">
        <v>357</v>
      </c>
      <c r="N27" s="290"/>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c r="CK27" s="135"/>
      <c r="CL27" s="135"/>
      <c r="CM27" s="135"/>
      <c r="CN27" s="135"/>
      <c r="CO27" s="135"/>
      <c r="CP27" s="135"/>
      <c r="CQ27" s="135"/>
      <c r="CR27" s="135"/>
      <c r="CS27" s="135"/>
      <c r="CT27" s="135"/>
      <c r="CU27" s="135"/>
      <c r="CV27" s="135"/>
      <c r="CW27" s="135"/>
      <c r="CX27" s="135"/>
      <c r="CY27" s="135"/>
      <c r="CZ27" s="135"/>
      <c r="DA27" s="135"/>
      <c r="DB27" s="135"/>
      <c r="DC27" s="135"/>
      <c r="DD27" s="135"/>
      <c r="DE27" s="135"/>
      <c r="DF27" s="135"/>
      <c r="DG27" s="135"/>
      <c r="DH27" s="135"/>
      <c r="DI27" s="135"/>
      <c r="DJ27" s="135"/>
      <c r="DK27" s="135"/>
      <c r="DL27" s="135"/>
      <c r="DM27" s="135"/>
      <c r="DN27" s="135"/>
      <c r="DO27" s="135"/>
      <c r="DP27" s="135"/>
      <c r="DQ27" s="135"/>
      <c r="DR27" s="135"/>
      <c r="DS27" s="135"/>
      <c r="DT27" s="135"/>
      <c r="DU27" s="135"/>
      <c r="DV27" s="135"/>
      <c r="DW27" s="135"/>
      <c r="DX27" s="135"/>
      <c r="DY27" s="135"/>
      <c r="DZ27" s="135"/>
      <c r="EA27" s="135"/>
      <c r="EB27" s="135"/>
      <c r="EC27" s="135"/>
      <c r="ED27" s="135"/>
      <c r="EE27" s="135"/>
      <c r="EF27" s="135"/>
      <c r="EG27" s="135"/>
      <c r="EH27" s="135"/>
      <c r="EI27" s="135"/>
      <c r="EJ27" s="135"/>
      <c r="EK27" s="135"/>
      <c r="EL27" s="135"/>
      <c r="EM27" s="135"/>
      <c r="EN27" s="135"/>
      <c r="EO27" s="135"/>
      <c r="EP27" s="135"/>
      <c r="EQ27" s="135"/>
      <c r="ER27" s="135"/>
      <c r="ES27" s="135"/>
      <c r="ET27" s="135"/>
      <c r="EU27" s="135"/>
      <c r="EV27" s="135"/>
      <c r="EW27" s="135"/>
      <c r="EX27" s="135"/>
      <c r="EY27" s="135"/>
      <c r="EZ27" s="135"/>
      <c r="FA27" s="135"/>
      <c r="FB27" s="135"/>
      <c r="FC27" s="135"/>
      <c r="FD27" s="135"/>
      <c r="FE27" s="135"/>
      <c r="FF27" s="135"/>
      <c r="FG27" s="135"/>
      <c r="FH27" s="135"/>
      <c r="FI27" s="135"/>
      <c r="FJ27" s="135"/>
      <c r="FK27" s="135"/>
      <c r="FL27" s="135"/>
      <c r="FM27" s="135"/>
      <c r="FN27" s="135"/>
      <c r="FO27" s="135"/>
      <c r="FP27" s="135"/>
      <c r="FQ27" s="135"/>
      <c r="FR27" s="135"/>
      <c r="FS27" s="135"/>
      <c r="FT27" s="135"/>
      <c r="FU27" s="135"/>
      <c r="FV27" s="135"/>
      <c r="FW27" s="135"/>
      <c r="FX27" s="135"/>
      <c r="FY27" s="135"/>
      <c r="FZ27" s="135"/>
      <c r="GA27" s="135"/>
      <c r="GB27" s="135"/>
      <c r="GC27" s="135"/>
      <c r="GD27" s="135"/>
      <c r="GE27" s="135"/>
      <c r="GF27" s="135"/>
      <c r="GG27" s="135"/>
      <c r="GH27" s="135"/>
      <c r="GI27" s="135"/>
      <c r="GJ27" s="135"/>
      <c r="GK27" s="135"/>
      <c r="GL27" s="135"/>
      <c r="GM27" s="135"/>
      <c r="GN27" s="135"/>
      <c r="GO27" s="135"/>
      <c r="GP27" s="135"/>
      <c r="GQ27" s="135"/>
      <c r="GR27" s="135"/>
      <c r="GS27" s="135"/>
      <c r="GT27" s="135"/>
      <c r="GU27" s="135"/>
      <c r="GV27" s="135"/>
      <c r="GW27" s="135"/>
      <c r="GX27" s="135"/>
      <c r="GY27" s="135"/>
      <c r="GZ27" s="135"/>
      <c r="HA27" s="135"/>
      <c r="HB27" s="135"/>
      <c r="HC27" s="135"/>
      <c r="HD27" s="135"/>
      <c r="HE27" s="135"/>
      <c r="HF27" s="135"/>
      <c r="HG27" s="135"/>
      <c r="HH27" s="135"/>
      <c r="HI27" s="135"/>
      <c r="HJ27" s="135"/>
      <c r="HK27" s="135"/>
      <c r="HL27" s="135"/>
      <c r="HM27" s="135"/>
      <c r="HN27" s="135"/>
      <c r="HO27" s="135"/>
      <c r="HP27" s="135"/>
      <c r="HQ27" s="135"/>
      <c r="HR27" s="135"/>
      <c r="HS27" s="135"/>
      <c r="HT27" s="135"/>
      <c r="HU27" s="135"/>
      <c r="HV27" s="135"/>
      <c r="HW27" s="135"/>
      <c r="HX27" s="135"/>
      <c r="HY27" s="135"/>
      <c r="HZ27" s="135"/>
      <c r="IA27" s="135"/>
      <c r="IB27" s="135"/>
      <c r="IC27" s="135"/>
      <c r="ID27" s="135"/>
      <c r="IE27" s="135"/>
      <c r="IF27" s="135"/>
      <c r="IG27" s="135"/>
      <c r="IH27" s="135"/>
      <c r="II27" s="135"/>
      <c r="IJ27" s="135"/>
      <c r="IK27" s="135"/>
      <c r="IL27" s="135"/>
      <c r="IM27" s="135"/>
      <c r="IN27" s="135"/>
      <c r="IO27" s="135"/>
      <c r="IP27" s="135"/>
      <c r="IQ27" s="135"/>
      <c r="IR27" s="135"/>
      <c r="IS27" s="135"/>
      <c r="IT27" s="135"/>
      <c r="IU27" s="136"/>
    </row>
    <row r="28" spans="1:255" s="89" customFormat="1" ht="14.65" customHeight="1">
      <c r="A28" s="199"/>
      <c r="B28" s="199"/>
      <c r="C28" s="199"/>
      <c r="D28" s="199"/>
      <c r="E28" s="199"/>
      <c r="F28" s="199"/>
      <c r="G28" s="199"/>
      <c r="H28" s="199"/>
      <c r="I28" s="200"/>
      <c r="J28" s="201"/>
      <c r="K28" s="201"/>
      <c r="L28" s="202"/>
      <c r="M28" s="110"/>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19"/>
      <c r="DV28" s="119"/>
      <c r="DW28" s="119"/>
      <c r="DX28" s="119"/>
      <c r="DY28" s="119"/>
      <c r="DZ28" s="119"/>
      <c r="EA28" s="119"/>
      <c r="EB28" s="119"/>
      <c r="EC28" s="119"/>
      <c r="ED28" s="119"/>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19"/>
      <c r="IP28" s="119"/>
      <c r="IQ28" s="119"/>
      <c r="IR28" s="119"/>
      <c r="IS28" s="119"/>
      <c r="IT28" s="119"/>
      <c r="IU28" s="180"/>
    </row>
    <row r="29" spans="1:255" ht="62.25" customHeight="1">
      <c r="A29" s="504"/>
      <c r="B29" s="504"/>
      <c r="C29" s="504"/>
      <c r="D29" s="504"/>
      <c r="E29" s="203"/>
      <c r="F29" s="203"/>
      <c r="G29" s="203"/>
      <c r="H29" s="203"/>
      <c r="I29" s="173"/>
      <c r="J29" s="172"/>
      <c r="K29" s="172"/>
      <c r="L29" s="500" t="s">
        <v>488</v>
      </c>
      <c r="M29" s="111" t="s">
        <v>358</v>
      </c>
      <c r="N29" s="290"/>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c r="IG29" s="144"/>
      <c r="IH29" s="144"/>
      <c r="II29" s="144"/>
      <c r="IJ29" s="144"/>
      <c r="IK29" s="144"/>
      <c r="IL29" s="144"/>
      <c r="IM29" s="144"/>
      <c r="IN29" s="144"/>
      <c r="IO29" s="144"/>
      <c r="IP29" s="144"/>
      <c r="IQ29" s="144"/>
      <c r="IR29" s="144"/>
      <c r="IS29" s="144"/>
      <c r="IT29" s="144"/>
      <c r="IU29" s="136"/>
    </row>
    <row r="30" spans="1:255" s="89" customFormat="1" ht="14.65" customHeight="1">
      <c r="A30" s="204"/>
      <c r="B30" s="204"/>
      <c r="C30" s="204"/>
      <c r="D30" s="204"/>
      <c r="E30" s="179"/>
      <c r="F30" s="179"/>
      <c r="G30" s="179"/>
      <c r="H30" s="179"/>
      <c r="I30" s="176"/>
      <c r="J30" s="175"/>
      <c r="K30" s="175"/>
      <c r="L30" s="205"/>
      <c r="M30" s="110"/>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19"/>
      <c r="FN30" s="119"/>
      <c r="FO30" s="119"/>
      <c r="FP30" s="119"/>
      <c r="FQ30" s="119"/>
      <c r="FR30" s="119"/>
      <c r="FS30" s="119"/>
      <c r="FT30" s="119"/>
      <c r="FU30" s="119"/>
      <c r="FV30" s="119"/>
      <c r="FW30" s="119"/>
      <c r="FX30" s="119"/>
      <c r="FY30" s="119"/>
      <c r="FZ30" s="119"/>
      <c r="GA30" s="119"/>
      <c r="GB30" s="119"/>
      <c r="GC30" s="119"/>
      <c r="GD30" s="119"/>
      <c r="GE30" s="119"/>
      <c r="GF30" s="119"/>
      <c r="GG30" s="119"/>
      <c r="GH30" s="119"/>
      <c r="GI30" s="119"/>
      <c r="GJ30" s="119"/>
      <c r="GK30" s="119"/>
      <c r="GL30" s="119"/>
      <c r="GM30" s="119"/>
      <c r="GN30" s="119"/>
      <c r="GO30" s="119"/>
      <c r="GP30" s="119"/>
      <c r="GQ30" s="119"/>
      <c r="GR30" s="119"/>
      <c r="GS30" s="119"/>
      <c r="GT30" s="119"/>
      <c r="GU30" s="119"/>
      <c r="GV30" s="119"/>
      <c r="GW30" s="119"/>
      <c r="GX30" s="119"/>
      <c r="GY30" s="119"/>
      <c r="GZ30" s="119"/>
      <c r="HA30" s="119"/>
      <c r="HB30" s="119"/>
      <c r="HC30" s="119"/>
      <c r="HD30" s="119"/>
      <c r="HE30" s="119"/>
      <c r="HF30" s="119"/>
      <c r="HG30" s="119"/>
      <c r="HH30" s="119"/>
      <c r="HI30" s="119"/>
      <c r="HJ30" s="119"/>
      <c r="HK30" s="119"/>
      <c r="HL30" s="119"/>
      <c r="HM30" s="119"/>
      <c r="HN30" s="119"/>
      <c r="HO30" s="119"/>
      <c r="HP30" s="119"/>
      <c r="HQ30" s="119"/>
      <c r="HR30" s="119"/>
      <c r="HS30" s="119"/>
      <c r="HT30" s="119"/>
      <c r="HU30" s="119"/>
      <c r="HV30" s="119"/>
      <c r="HW30" s="119"/>
      <c r="HX30" s="119"/>
      <c r="HY30" s="119"/>
      <c r="HZ30" s="119"/>
      <c r="IA30" s="119"/>
      <c r="IB30" s="119"/>
      <c r="IC30" s="119"/>
      <c r="ID30" s="119"/>
      <c r="IE30" s="119"/>
      <c r="IF30" s="119"/>
      <c r="IG30" s="119"/>
      <c r="IH30" s="119"/>
      <c r="II30" s="119"/>
      <c r="IJ30" s="119"/>
      <c r="IK30" s="119"/>
      <c r="IL30" s="119"/>
      <c r="IM30" s="119"/>
      <c r="IN30" s="119"/>
      <c r="IO30" s="119"/>
      <c r="IP30" s="119"/>
      <c r="IQ30" s="119"/>
      <c r="IR30" s="119"/>
      <c r="IS30" s="119"/>
      <c r="IT30" s="119"/>
      <c r="IU30" s="180"/>
    </row>
    <row r="31" spans="1:255" ht="69" customHeight="1">
      <c r="A31" s="178" t="s">
        <v>207</v>
      </c>
      <c r="B31" s="839" t="s">
        <v>208</v>
      </c>
      <c r="C31" s="840"/>
      <c r="D31" s="840"/>
      <c r="E31" s="840"/>
      <c r="F31" s="840"/>
      <c r="G31" s="840"/>
      <c r="H31" s="840"/>
      <c r="I31" s="840"/>
      <c r="J31" s="840"/>
      <c r="K31" s="840"/>
      <c r="L31" s="864"/>
      <c r="M31" s="206"/>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181"/>
      <c r="BN31" s="181"/>
      <c r="BO31" s="181"/>
      <c r="BP31" s="181"/>
      <c r="BQ31" s="181"/>
      <c r="BR31" s="181"/>
      <c r="BS31" s="181"/>
      <c r="BT31" s="181"/>
      <c r="BU31" s="181"/>
      <c r="BV31" s="181"/>
      <c r="BW31" s="181"/>
      <c r="BX31" s="181"/>
      <c r="BY31" s="181"/>
      <c r="BZ31" s="181"/>
      <c r="CA31" s="181"/>
      <c r="CB31" s="181"/>
      <c r="CC31" s="181"/>
      <c r="CD31" s="181"/>
      <c r="CE31" s="181"/>
      <c r="CF31" s="181"/>
      <c r="CG31" s="181"/>
      <c r="CH31" s="181"/>
      <c r="CI31" s="181"/>
      <c r="CJ31" s="181"/>
      <c r="CK31" s="181"/>
      <c r="CL31" s="181"/>
      <c r="CM31" s="181"/>
      <c r="CN31" s="181"/>
      <c r="CO31" s="181"/>
      <c r="CP31" s="181"/>
      <c r="CQ31" s="181"/>
      <c r="CR31" s="181"/>
      <c r="CS31" s="181"/>
      <c r="CT31" s="181"/>
      <c r="CU31" s="181"/>
      <c r="CV31" s="181"/>
      <c r="CW31" s="181"/>
      <c r="CX31" s="181"/>
      <c r="CY31" s="181"/>
      <c r="CZ31" s="181"/>
      <c r="DA31" s="181"/>
      <c r="DB31" s="181"/>
      <c r="DC31" s="181"/>
      <c r="DD31" s="181"/>
      <c r="DE31" s="181"/>
      <c r="DF31" s="181"/>
      <c r="DG31" s="181"/>
      <c r="DH31" s="181"/>
      <c r="DI31" s="181"/>
      <c r="DJ31" s="181"/>
      <c r="DK31" s="181"/>
      <c r="DL31" s="181"/>
      <c r="DM31" s="181"/>
      <c r="DN31" s="181"/>
      <c r="DO31" s="181"/>
      <c r="DP31" s="181"/>
      <c r="DQ31" s="181"/>
      <c r="DR31" s="181"/>
      <c r="DS31" s="181"/>
      <c r="DT31" s="181"/>
      <c r="DU31" s="181"/>
      <c r="DV31" s="181"/>
      <c r="DW31" s="181"/>
      <c r="DX31" s="181"/>
      <c r="DY31" s="181"/>
      <c r="DZ31" s="181"/>
      <c r="EA31" s="181"/>
      <c r="EB31" s="181"/>
      <c r="EC31" s="181"/>
      <c r="ED31" s="181"/>
      <c r="EE31" s="181"/>
      <c r="EF31" s="181"/>
      <c r="EG31" s="181"/>
      <c r="EH31" s="181"/>
      <c r="EI31" s="181"/>
      <c r="EJ31" s="181"/>
      <c r="EK31" s="181"/>
      <c r="EL31" s="181"/>
      <c r="EM31" s="181"/>
      <c r="EN31" s="181"/>
      <c r="EO31" s="181"/>
      <c r="EP31" s="181"/>
      <c r="EQ31" s="181"/>
      <c r="ER31" s="181"/>
      <c r="ES31" s="181"/>
      <c r="ET31" s="181"/>
      <c r="EU31" s="181"/>
      <c r="EV31" s="181"/>
      <c r="EW31" s="181"/>
      <c r="EX31" s="181"/>
      <c r="EY31" s="181"/>
      <c r="EZ31" s="181"/>
      <c r="FA31" s="181"/>
      <c r="FB31" s="181"/>
      <c r="FC31" s="181"/>
      <c r="FD31" s="181"/>
      <c r="FE31" s="181"/>
      <c r="FF31" s="181"/>
      <c r="FG31" s="181"/>
      <c r="FH31" s="181"/>
      <c r="FI31" s="181"/>
      <c r="FJ31" s="181"/>
      <c r="FK31" s="181"/>
      <c r="FL31" s="181"/>
      <c r="FM31" s="181"/>
      <c r="FN31" s="181"/>
      <c r="FO31" s="181"/>
      <c r="FP31" s="181"/>
      <c r="FQ31" s="181"/>
      <c r="FR31" s="181"/>
      <c r="FS31" s="181"/>
      <c r="FT31" s="181"/>
      <c r="FU31" s="181"/>
      <c r="FV31" s="181"/>
      <c r="FW31" s="181"/>
      <c r="FX31" s="181"/>
      <c r="FY31" s="181"/>
      <c r="FZ31" s="181"/>
      <c r="GA31" s="181"/>
      <c r="GB31" s="181"/>
      <c r="GC31" s="181"/>
      <c r="GD31" s="181"/>
      <c r="GE31" s="181"/>
      <c r="GF31" s="181"/>
      <c r="GG31" s="181"/>
      <c r="GH31" s="181"/>
      <c r="GI31" s="181"/>
      <c r="GJ31" s="181"/>
      <c r="GK31" s="181"/>
      <c r="GL31" s="181"/>
      <c r="GM31" s="181"/>
      <c r="GN31" s="181"/>
      <c r="GO31" s="181"/>
      <c r="GP31" s="181"/>
      <c r="GQ31" s="181"/>
      <c r="GR31" s="181"/>
      <c r="GS31" s="181"/>
      <c r="GT31" s="181"/>
      <c r="GU31" s="181"/>
      <c r="GV31" s="181"/>
      <c r="GW31" s="181"/>
      <c r="GX31" s="181"/>
      <c r="GY31" s="181"/>
      <c r="GZ31" s="181"/>
      <c r="HA31" s="181"/>
      <c r="HB31" s="181"/>
      <c r="HC31" s="181"/>
      <c r="HD31" s="181"/>
      <c r="HE31" s="181"/>
      <c r="HF31" s="181"/>
      <c r="HG31" s="181"/>
      <c r="HH31" s="181"/>
      <c r="HI31" s="181"/>
      <c r="HJ31" s="181"/>
      <c r="HK31" s="181"/>
      <c r="HL31" s="181"/>
      <c r="HM31" s="181"/>
      <c r="HN31" s="181"/>
      <c r="HO31" s="181"/>
      <c r="HP31" s="181"/>
      <c r="HQ31" s="181"/>
      <c r="HR31" s="181"/>
      <c r="HS31" s="181"/>
      <c r="HT31" s="181"/>
      <c r="HU31" s="181"/>
      <c r="HV31" s="181"/>
      <c r="HW31" s="181"/>
      <c r="HX31" s="181"/>
      <c r="HY31" s="181"/>
      <c r="HZ31" s="181"/>
      <c r="IA31" s="181"/>
      <c r="IB31" s="181"/>
      <c r="IC31" s="181"/>
      <c r="ID31" s="181"/>
      <c r="IE31" s="181"/>
      <c r="IF31" s="181"/>
      <c r="IG31" s="181"/>
      <c r="IH31" s="181"/>
      <c r="II31" s="181"/>
      <c r="IJ31" s="181"/>
      <c r="IK31" s="181"/>
      <c r="IL31" s="181"/>
      <c r="IM31" s="181"/>
      <c r="IN31" s="181"/>
      <c r="IO31" s="181"/>
      <c r="IP31" s="181"/>
      <c r="IQ31" s="181"/>
      <c r="IR31" s="181"/>
      <c r="IS31" s="181"/>
      <c r="IT31" s="181"/>
      <c r="IU31" s="182"/>
    </row>
  </sheetData>
  <mergeCells count="24">
    <mergeCell ref="M3:N3"/>
    <mergeCell ref="B31:L31"/>
    <mergeCell ref="B4:B10"/>
    <mergeCell ref="C4:C10"/>
    <mergeCell ref="D4:D10"/>
    <mergeCell ref="B11:B18"/>
    <mergeCell ref="C11:C18"/>
    <mergeCell ref="D11:D18"/>
    <mergeCell ref="B24:B26"/>
    <mergeCell ref="I24:I26"/>
    <mergeCell ref="I4:I10"/>
    <mergeCell ref="I19:I23"/>
    <mergeCell ref="I11:I18"/>
    <mergeCell ref="A1:I1"/>
    <mergeCell ref="A2:I2"/>
    <mergeCell ref="D19:D23"/>
    <mergeCell ref="C24:C26"/>
    <mergeCell ref="D24:D26"/>
    <mergeCell ref="B19:B23"/>
    <mergeCell ref="A4:A10"/>
    <mergeCell ref="A19:A23"/>
    <mergeCell ref="A11:A18"/>
    <mergeCell ref="C19:C23"/>
    <mergeCell ref="A24:A26"/>
  </mergeCells>
  <pageMargins left="1" right="1" top="1" bottom="1" header="0.25" footer="0.25"/>
  <pageSetup orientation="portrait" r:id="rId1"/>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7"/>
  <sheetViews>
    <sheetView showGridLines="0" zoomScale="62" zoomScaleNormal="62" workbookViewId="0">
      <pane xSplit="1" topLeftCell="B1" activePane="topRight" state="frozen"/>
      <selection pane="topRight" activeCell="A8" sqref="A8:A15"/>
    </sheetView>
  </sheetViews>
  <sheetFormatPr baseColWidth="10" defaultColWidth="16.28515625" defaultRowHeight="12.75" customHeight="1"/>
  <cols>
    <col min="1" max="1" width="35.85546875" style="58" customWidth="1"/>
    <col min="2" max="2" width="38" style="58" customWidth="1"/>
    <col min="3" max="3" width="37.42578125" style="58" customWidth="1"/>
    <col min="4" max="4" width="37.7109375" style="58" customWidth="1"/>
    <col min="5" max="5" width="12.28515625" style="58" hidden="1" customWidth="1"/>
    <col min="6" max="6" width="12.28515625" style="58" customWidth="1"/>
    <col min="7" max="7" width="10.42578125" style="58" customWidth="1"/>
    <col min="8" max="8" width="11.42578125" style="58" customWidth="1"/>
    <col min="9" max="9" width="39.28515625" style="93" customWidth="1"/>
    <col min="10" max="10" width="70.85546875" style="58" customWidth="1"/>
    <col min="11" max="11" width="31.28515625" style="58" customWidth="1"/>
    <col min="12" max="12" width="47.7109375" style="58" customWidth="1"/>
    <col min="13" max="13" width="37.28515625" style="28" customWidth="1"/>
    <col min="14" max="14" width="125.140625" style="28" customWidth="1"/>
    <col min="15" max="256" width="16.28515625" style="28" customWidth="1"/>
  </cols>
  <sheetData>
    <row r="1" spans="1:256" s="88" customFormat="1" ht="37.5" customHeight="1">
      <c r="A1" s="898" t="s">
        <v>367</v>
      </c>
      <c r="B1" s="898"/>
      <c r="C1" s="898"/>
      <c r="D1" s="898"/>
      <c r="E1" s="898"/>
      <c r="F1" s="898"/>
      <c r="G1" s="898"/>
      <c r="H1" s="898"/>
      <c r="I1" s="898"/>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row>
    <row r="2" spans="1:256" s="466" customFormat="1" ht="35.25" customHeight="1">
      <c r="A2" s="899" t="s">
        <v>587</v>
      </c>
      <c r="B2" s="900"/>
      <c r="C2" s="900"/>
      <c r="D2" s="900"/>
      <c r="E2" s="899"/>
      <c r="F2" s="899"/>
      <c r="G2" s="899"/>
      <c r="H2" s="899"/>
      <c r="I2" s="899"/>
      <c r="J2" s="588"/>
      <c r="K2" s="588"/>
      <c r="L2" s="589"/>
      <c r="M2" s="586"/>
      <c r="N2" s="586"/>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462"/>
      <c r="AO2" s="462"/>
      <c r="AP2" s="462"/>
      <c r="AQ2" s="462"/>
      <c r="AR2" s="462"/>
      <c r="AS2" s="462"/>
      <c r="AT2" s="462"/>
      <c r="AU2" s="462"/>
      <c r="AV2" s="462"/>
      <c r="AW2" s="462"/>
      <c r="AX2" s="462"/>
      <c r="AY2" s="462"/>
      <c r="AZ2" s="462"/>
      <c r="BA2" s="462"/>
      <c r="BB2" s="462"/>
      <c r="BC2" s="462"/>
      <c r="BD2" s="462"/>
      <c r="BE2" s="462"/>
      <c r="BF2" s="462"/>
      <c r="BG2" s="462"/>
      <c r="BH2" s="462"/>
      <c r="BI2" s="462"/>
      <c r="BJ2" s="462"/>
      <c r="BK2" s="462"/>
      <c r="BL2" s="462"/>
      <c r="BM2" s="462"/>
      <c r="BN2" s="462"/>
      <c r="BO2" s="462"/>
      <c r="BP2" s="462"/>
      <c r="BQ2" s="462"/>
      <c r="BR2" s="462"/>
      <c r="BS2" s="462"/>
      <c r="BT2" s="462"/>
      <c r="BU2" s="462"/>
      <c r="BV2" s="462"/>
      <c r="BW2" s="462"/>
      <c r="BX2" s="462"/>
      <c r="BY2" s="462"/>
      <c r="BZ2" s="462"/>
      <c r="CA2" s="462"/>
      <c r="CB2" s="462"/>
      <c r="CC2" s="462"/>
      <c r="CD2" s="462"/>
      <c r="CE2" s="462"/>
      <c r="CF2" s="462"/>
      <c r="CG2" s="462"/>
      <c r="CH2" s="462"/>
      <c r="CI2" s="462"/>
      <c r="CJ2" s="462"/>
      <c r="CK2" s="462"/>
      <c r="CL2" s="462"/>
      <c r="CM2" s="462"/>
      <c r="CN2" s="462"/>
      <c r="CO2" s="462"/>
      <c r="CP2" s="462"/>
      <c r="CQ2" s="462"/>
      <c r="CR2" s="462"/>
      <c r="CS2" s="462"/>
      <c r="CT2" s="462"/>
      <c r="CU2" s="462"/>
      <c r="CV2" s="462"/>
      <c r="CW2" s="462"/>
      <c r="CX2" s="462"/>
      <c r="CY2" s="462"/>
      <c r="CZ2" s="462"/>
      <c r="DA2" s="462"/>
      <c r="DB2" s="462"/>
      <c r="DC2" s="462"/>
      <c r="DD2" s="462"/>
      <c r="DE2" s="462"/>
      <c r="DF2" s="462"/>
      <c r="DG2" s="462"/>
      <c r="DH2" s="462"/>
      <c r="DI2" s="462"/>
      <c r="DJ2" s="462"/>
      <c r="DK2" s="462"/>
      <c r="DL2" s="462"/>
      <c r="DM2" s="462"/>
      <c r="DN2" s="462"/>
      <c r="DO2" s="462"/>
      <c r="DP2" s="462"/>
      <c r="DQ2" s="462"/>
      <c r="DR2" s="462"/>
      <c r="DS2" s="462"/>
      <c r="DT2" s="462"/>
      <c r="DU2" s="462"/>
      <c r="DV2" s="462"/>
      <c r="DW2" s="462"/>
      <c r="DX2" s="462"/>
      <c r="DY2" s="462"/>
      <c r="DZ2" s="462"/>
      <c r="EA2" s="462"/>
      <c r="EB2" s="462"/>
      <c r="EC2" s="462"/>
      <c r="ED2" s="462"/>
      <c r="EE2" s="462"/>
      <c r="EF2" s="462"/>
      <c r="EG2" s="462"/>
      <c r="EH2" s="462"/>
      <c r="EI2" s="462"/>
      <c r="EJ2" s="462"/>
      <c r="EK2" s="462"/>
      <c r="EL2" s="462"/>
      <c r="EM2" s="462"/>
      <c r="EN2" s="462"/>
      <c r="EO2" s="462"/>
      <c r="EP2" s="462"/>
      <c r="EQ2" s="462"/>
      <c r="ER2" s="462"/>
      <c r="ES2" s="462"/>
      <c r="ET2" s="462"/>
      <c r="EU2" s="462"/>
      <c r="EV2" s="462"/>
      <c r="EW2" s="462"/>
      <c r="EX2" s="462"/>
      <c r="EY2" s="462"/>
      <c r="EZ2" s="462"/>
      <c r="FA2" s="462"/>
      <c r="FB2" s="462"/>
      <c r="FC2" s="462"/>
      <c r="FD2" s="462"/>
      <c r="FE2" s="462"/>
      <c r="FF2" s="462"/>
      <c r="FG2" s="462"/>
      <c r="FH2" s="462"/>
      <c r="FI2" s="462"/>
      <c r="FJ2" s="462"/>
      <c r="FK2" s="462"/>
      <c r="FL2" s="462"/>
      <c r="FM2" s="462"/>
      <c r="FN2" s="462"/>
      <c r="FO2" s="462"/>
      <c r="FP2" s="462"/>
      <c r="FQ2" s="462"/>
      <c r="FR2" s="462"/>
      <c r="FS2" s="462"/>
      <c r="FT2" s="462"/>
      <c r="FU2" s="462"/>
      <c r="FV2" s="462"/>
      <c r="FW2" s="462"/>
      <c r="FX2" s="462"/>
      <c r="FY2" s="462"/>
      <c r="FZ2" s="462"/>
      <c r="GA2" s="462"/>
      <c r="GB2" s="462"/>
      <c r="GC2" s="462"/>
      <c r="GD2" s="462"/>
      <c r="GE2" s="462"/>
      <c r="GF2" s="462"/>
      <c r="GG2" s="462"/>
      <c r="GH2" s="462"/>
      <c r="GI2" s="462"/>
      <c r="GJ2" s="462"/>
      <c r="GK2" s="462"/>
      <c r="GL2" s="462"/>
      <c r="GM2" s="462"/>
      <c r="GN2" s="462"/>
      <c r="GO2" s="462"/>
      <c r="GP2" s="462"/>
      <c r="GQ2" s="462"/>
      <c r="GR2" s="462"/>
      <c r="GS2" s="462"/>
      <c r="GT2" s="462"/>
      <c r="GU2" s="462"/>
      <c r="GV2" s="462"/>
      <c r="GW2" s="462"/>
      <c r="GX2" s="462"/>
      <c r="GY2" s="462"/>
      <c r="GZ2" s="462"/>
      <c r="HA2" s="462"/>
      <c r="HB2" s="462"/>
      <c r="HC2" s="462"/>
      <c r="HD2" s="462"/>
      <c r="HE2" s="462"/>
      <c r="HF2" s="462"/>
      <c r="HG2" s="462"/>
      <c r="HH2" s="462"/>
      <c r="HI2" s="462"/>
      <c r="HJ2" s="462"/>
      <c r="HK2" s="462"/>
      <c r="HL2" s="462"/>
      <c r="HM2" s="462"/>
      <c r="HN2" s="462"/>
      <c r="HO2" s="462"/>
      <c r="HP2" s="462"/>
      <c r="HQ2" s="462"/>
      <c r="HR2" s="462"/>
      <c r="HS2" s="462"/>
      <c r="HT2" s="462"/>
      <c r="HU2" s="462"/>
      <c r="HV2" s="462"/>
      <c r="HW2" s="462"/>
      <c r="HX2" s="462"/>
      <c r="HY2" s="462"/>
      <c r="HZ2" s="462"/>
      <c r="IA2" s="462"/>
      <c r="IB2" s="462"/>
      <c r="IC2" s="462"/>
      <c r="ID2" s="462"/>
      <c r="IE2" s="462"/>
      <c r="IF2" s="462"/>
      <c r="IG2" s="462"/>
      <c r="IH2" s="462"/>
      <c r="II2" s="462"/>
      <c r="IJ2" s="462"/>
      <c r="IK2" s="462"/>
      <c r="IL2" s="462"/>
      <c r="IM2" s="462"/>
      <c r="IN2" s="462"/>
      <c r="IO2" s="462"/>
      <c r="IP2" s="462"/>
      <c r="IQ2" s="462"/>
      <c r="IR2" s="462"/>
      <c r="IS2" s="462"/>
      <c r="IT2" s="462"/>
      <c r="IU2" s="462"/>
      <c r="IV2" s="462"/>
    </row>
    <row r="3" spans="1:256" ht="42" customHeight="1">
      <c r="A3" s="96" t="s">
        <v>369</v>
      </c>
      <c r="B3" s="127" t="s">
        <v>233</v>
      </c>
      <c r="C3" s="96" t="s">
        <v>234</v>
      </c>
      <c r="D3" s="96" t="s">
        <v>235</v>
      </c>
      <c r="E3" s="106" t="s">
        <v>201</v>
      </c>
      <c r="F3" s="100" t="s">
        <v>202</v>
      </c>
      <c r="G3" s="100" t="s">
        <v>236</v>
      </c>
      <c r="H3" s="100" t="s">
        <v>206</v>
      </c>
      <c r="I3" s="91" t="s">
        <v>11</v>
      </c>
      <c r="J3" s="71" t="s">
        <v>200</v>
      </c>
      <c r="K3" s="71" t="s">
        <v>198</v>
      </c>
      <c r="L3" s="27" t="s">
        <v>29</v>
      </c>
      <c r="M3" s="896" t="s">
        <v>542</v>
      </c>
      <c r="N3" s="897"/>
    </row>
    <row r="4" spans="1:256" s="375" customFormat="1" ht="284.25" customHeight="1">
      <c r="A4" s="912" t="s">
        <v>617</v>
      </c>
      <c r="B4" s="902" t="s">
        <v>605</v>
      </c>
      <c r="C4" s="902" t="s">
        <v>606</v>
      </c>
      <c r="D4" s="902" t="s">
        <v>607</v>
      </c>
      <c r="E4" s="376"/>
      <c r="F4" s="376"/>
      <c r="G4" s="377"/>
      <c r="H4" s="378">
        <f>F4</f>
        <v>0</v>
      </c>
      <c r="I4" s="889" t="str">
        <f>IFERROR(INDEX(Tableau1[Modalité d''audit DA3],Data!$E$2),"")</f>
        <v>Où : établissement
Qui : référent don
Quoi : 
- entretien avec le personnel : sur la description du process mis en place, sur les relations avec les associations ou autres bénéficiaires du don
- entretien avec la principale association de gestion des dons (quand elle existe) sur les relations entretenues
- vérification documentaire : convention du don
- cas de la pénurie d'asso ou autres problématiques identifiées : preuve d'avoir essayé de joindre des acteurs 
- vérification de la cohérence de cette pratique avec les autres moyens d'écoulement ou de valorisation de denrées (ex : don) - à mettre en corrélation avec le taux de GA</v>
      </c>
      <c r="J4" s="458" t="s">
        <v>330</v>
      </c>
      <c r="K4" s="379" t="s">
        <v>171</v>
      </c>
      <c r="L4" s="505" t="s">
        <v>146</v>
      </c>
      <c r="M4" s="590" t="s">
        <v>359</v>
      </c>
      <c r="N4" s="495"/>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c r="DF4" s="374"/>
      <c r="DG4" s="374"/>
      <c r="DH4" s="374"/>
      <c r="DI4" s="374"/>
      <c r="DJ4" s="374"/>
      <c r="DK4" s="374"/>
      <c r="DL4" s="374"/>
      <c r="DM4" s="374"/>
      <c r="DN4" s="374"/>
      <c r="DO4" s="374"/>
      <c r="DP4" s="374"/>
      <c r="DQ4" s="374"/>
      <c r="DR4" s="374"/>
      <c r="DS4" s="374"/>
      <c r="DT4" s="374"/>
      <c r="DU4" s="374"/>
      <c r="DV4" s="374"/>
      <c r="DW4" s="374"/>
      <c r="DX4" s="374"/>
      <c r="DY4" s="374"/>
      <c r="DZ4" s="374"/>
      <c r="EA4" s="374"/>
      <c r="EB4" s="374"/>
      <c r="EC4" s="374"/>
      <c r="ED4" s="374"/>
      <c r="EE4" s="374"/>
      <c r="EF4" s="374"/>
      <c r="EG4" s="374"/>
      <c r="EH4" s="374"/>
      <c r="EI4" s="374"/>
      <c r="EJ4" s="374"/>
      <c r="EK4" s="374"/>
      <c r="EL4" s="374"/>
      <c r="EM4" s="374"/>
      <c r="EN4" s="374"/>
      <c r="EO4" s="374"/>
      <c r="EP4" s="374"/>
      <c r="EQ4" s="374"/>
      <c r="ER4" s="374"/>
      <c r="ES4" s="374"/>
      <c r="ET4" s="374"/>
      <c r="EU4" s="374"/>
      <c r="EV4" s="374"/>
      <c r="EW4" s="374"/>
      <c r="EX4" s="374"/>
      <c r="EY4" s="374"/>
      <c r="EZ4" s="374"/>
      <c r="FA4" s="374"/>
      <c r="FB4" s="374"/>
      <c r="FC4" s="374"/>
      <c r="FD4" s="374"/>
      <c r="FE4" s="374"/>
      <c r="FF4" s="374"/>
      <c r="FG4" s="374"/>
      <c r="FH4" s="374"/>
      <c r="FI4" s="374"/>
      <c r="FJ4" s="374"/>
      <c r="FK4" s="374"/>
      <c r="FL4" s="374"/>
      <c r="FM4" s="374"/>
      <c r="FN4" s="374"/>
      <c r="FO4" s="374"/>
      <c r="FP4" s="374"/>
      <c r="FQ4" s="374"/>
      <c r="FR4" s="374"/>
      <c r="FS4" s="374"/>
      <c r="FT4" s="374"/>
      <c r="FU4" s="374"/>
      <c r="FV4" s="374"/>
      <c r="FW4" s="374"/>
      <c r="FX4" s="374"/>
      <c r="FY4" s="374"/>
      <c r="FZ4" s="374"/>
      <c r="GA4" s="374"/>
      <c r="GB4" s="374"/>
      <c r="GC4" s="374"/>
      <c r="GD4" s="374"/>
      <c r="GE4" s="374"/>
      <c r="GF4" s="374"/>
      <c r="GG4" s="374"/>
      <c r="GH4" s="374"/>
      <c r="GI4" s="374"/>
      <c r="GJ4" s="374"/>
      <c r="GK4" s="374"/>
      <c r="GL4" s="374"/>
      <c r="GM4" s="374"/>
      <c r="GN4" s="374"/>
      <c r="GO4" s="374"/>
      <c r="GP4" s="374"/>
      <c r="GQ4" s="374"/>
      <c r="GR4" s="374"/>
      <c r="GS4" s="374"/>
      <c r="GT4" s="374"/>
      <c r="GU4" s="374"/>
      <c r="GV4" s="374"/>
      <c r="GW4" s="374"/>
      <c r="GX4" s="374"/>
      <c r="GY4" s="374"/>
      <c r="GZ4" s="374"/>
      <c r="HA4" s="374"/>
      <c r="HB4" s="374"/>
      <c r="HC4" s="374"/>
      <c r="HD4" s="374"/>
      <c r="HE4" s="374"/>
      <c r="HF4" s="374"/>
      <c r="HG4" s="374"/>
      <c r="HH4" s="374"/>
      <c r="HI4" s="374"/>
      <c r="HJ4" s="374"/>
      <c r="HK4" s="374"/>
      <c r="HL4" s="374"/>
      <c r="HM4" s="374"/>
      <c r="HN4" s="374"/>
      <c r="HO4" s="374"/>
      <c r="HP4" s="374"/>
      <c r="HQ4" s="374"/>
      <c r="HR4" s="374"/>
      <c r="HS4" s="374"/>
      <c r="HT4" s="374"/>
      <c r="HU4" s="374"/>
      <c r="HV4" s="374"/>
      <c r="HW4" s="374"/>
      <c r="HX4" s="374"/>
      <c r="HY4" s="374"/>
      <c r="HZ4" s="374"/>
      <c r="IA4" s="374"/>
      <c r="IB4" s="374"/>
      <c r="IC4" s="374"/>
      <c r="ID4" s="374"/>
      <c r="IE4" s="374"/>
      <c r="IF4" s="374"/>
      <c r="IG4" s="374"/>
      <c r="IH4" s="374"/>
      <c r="II4" s="374"/>
      <c r="IJ4" s="374"/>
      <c r="IK4" s="374"/>
      <c r="IL4" s="374"/>
      <c r="IM4" s="374"/>
      <c r="IN4" s="374"/>
      <c r="IO4" s="374"/>
      <c r="IP4" s="374"/>
      <c r="IQ4" s="374"/>
      <c r="IR4" s="374"/>
      <c r="IS4" s="374"/>
      <c r="IT4" s="374"/>
      <c r="IU4" s="374"/>
      <c r="IV4" s="374"/>
    </row>
    <row r="5" spans="1:256" ht="205.5" customHeight="1">
      <c r="A5" s="913"/>
      <c r="B5" s="903"/>
      <c r="C5" s="903"/>
      <c r="D5" s="903"/>
      <c r="E5" s="380"/>
      <c r="F5" s="380"/>
      <c r="G5" s="380"/>
      <c r="H5" s="381"/>
      <c r="I5" s="890"/>
      <c r="J5" s="629" t="s">
        <v>615</v>
      </c>
      <c r="K5" s="630" t="s">
        <v>147</v>
      </c>
      <c r="L5" s="631" t="s">
        <v>616</v>
      </c>
    </row>
    <row r="6" spans="1:256" ht="64.5" customHeight="1">
      <c r="A6" s="913"/>
      <c r="B6" s="903"/>
      <c r="C6" s="903"/>
      <c r="D6" s="903"/>
      <c r="E6" s="380"/>
      <c r="F6" s="380"/>
      <c r="G6" s="380"/>
      <c r="H6" s="381"/>
      <c r="I6" s="890"/>
      <c r="J6" s="629" t="s">
        <v>494</v>
      </c>
      <c r="K6" s="630" t="s">
        <v>112</v>
      </c>
      <c r="L6" s="631" t="s">
        <v>493</v>
      </c>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c r="IT6" s="58"/>
      <c r="IU6" s="58"/>
      <c r="IV6" s="58"/>
    </row>
    <row r="7" spans="1:256" ht="333.75" customHeight="1">
      <c r="A7" s="913"/>
      <c r="B7" s="904"/>
      <c r="C7" s="904"/>
      <c r="D7" s="904"/>
      <c r="E7" s="380"/>
      <c r="F7" s="380"/>
      <c r="G7" s="380"/>
      <c r="H7" s="381"/>
      <c r="I7" s="890"/>
      <c r="J7" s="382" t="s">
        <v>442</v>
      </c>
      <c r="K7" s="383" t="s">
        <v>147</v>
      </c>
      <c r="L7" s="384" t="s">
        <v>441</v>
      </c>
    </row>
    <row r="8" spans="1:256" ht="154.5" customHeight="1">
      <c r="A8" s="914" t="s">
        <v>665</v>
      </c>
      <c r="B8" s="905" t="s">
        <v>661</v>
      </c>
      <c r="C8" s="905" t="s">
        <v>662</v>
      </c>
      <c r="D8" s="905" t="s">
        <v>663</v>
      </c>
      <c r="E8" s="376"/>
      <c r="F8" s="385"/>
      <c r="G8" s="386">
        <v>2</v>
      </c>
      <c r="H8" s="378">
        <f>F8*G8</f>
        <v>0</v>
      </c>
      <c r="I8" s="891" t="str">
        <f>IFERROR(INDEX(Tableau1[Modalité d''audit DA3],Data!$E$3),"")</f>
        <v>Où : établissement 
Qui : référent du don
Quoi :
- entretien avec le personnel : sur la description du process mis en place pour la vérification de la qualité des dons et le respect au niveau de l'établissement, sur les relations avec les associations ou autres bénéficiaires du don
- entretien avec la principale association de gestion des dons (quand elle existe) sur la qualité des dons
- vérification documentaire : plan de gestion du don, procédures visant à évaluer la qualité du don, à enregistrer les défauts signalés par l'association destinataire du don de denrées et suivre les actions correctives engagées
- vérification visuelle : zone recevant les denrées destinées au don, absence de denrées interdites au don et dont la date est dépassée</v>
      </c>
      <c r="J8" s="456" t="s">
        <v>331</v>
      </c>
      <c r="K8" s="379" t="s">
        <v>171</v>
      </c>
      <c r="L8" s="506" t="s">
        <v>148</v>
      </c>
      <c r="M8" s="111" t="s">
        <v>360</v>
      </c>
      <c r="N8" s="290"/>
    </row>
    <row r="9" spans="1:256" ht="226.5" customHeight="1">
      <c r="A9" s="913"/>
      <c r="B9" s="906"/>
      <c r="C9" s="906"/>
      <c r="D9" s="906"/>
      <c r="E9" s="389"/>
      <c r="F9" s="389"/>
      <c r="G9" s="389"/>
      <c r="H9" s="390"/>
      <c r="I9" s="892"/>
      <c r="J9" s="456" t="s">
        <v>664</v>
      </c>
      <c r="K9" s="383" t="s">
        <v>168</v>
      </c>
      <c r="L9" s="388" t="s">
        <v>451</v>
      </c>
    </row>
    <row r="10" spans="1:256" ht="140.25" customHeight="1">
      <c r="A10" s="913"/>
      <c r="B10" s="906"/>
      <c r="C10" s="906"/>
      <c r="D10" s="906"/>
      <c r="E10" s="389"/>
      <c r="F10" s="389"/>
      <c r="G10" s="389"/>
      <c r="H10" s="390"/>
      <c r="I10" s="892"/>
      <c r="J10" s="456" t="s">
        <v>568</v>
      </c>
      <c r="K10" s="379" t="s">
        <v>370</v>
      </c>
      <c r="L10" s="388" t="s">
        <v>149</v>
      </c>
    </row>
    <row r="11" spans="1:256" ht="65.25" customHeight="1">
      <c r="A11" s="913"/>
      <c r="B11" s="906"/>
      <c r="C11" s="906"/>
      <c r="D11" s="906"/>
      <c r="E11" s="389"/>
      <c r="F11" s="389"/>
      <c r="G11" s="389"/>
      <c r="H11" s="390"/>
      <c r="I11" s="892"/>
      <c r="J11" s="391" t="s">
        <v>150</v>
      </c>
      <c r="K11" s="383" t="s">
        <v>151</v>
      </c>
      <c r="L11" s="388" t="s">
        <v>443</v>
      </c>
    </row>
    <row r="12" spans="1:256" ht="70.7" customHeight="1">
      <c r="A12" s="913"/>
      <c r="B12" s="906"/>
      <c r="C12" s="906"/>
      <c r="D12" s="906"/>
      <c r="E12" s="389"/>
      <c r="F12" s="389"/>
      <c r="G12" s="389"/>
      <c r="H12" s="390"/>
      <c r="I12" s="892"/>
      <c r="J12" s="387" t="s">
        <v>452</v>
      </c>
      <c r="K12" s="383" t="s">
        <v>152</v>
      </c>
      <c r="L12" s="388" t="s">
        <v>444</v>
      </c>
    </row>
    <row r="13" spans="1:256" ht="38.25" customHeight="1">
      <c r="A13" s="913"/>
      <c r="B13" s="906"/>
      <c r="C13" s="906"/>
      <c r="D13" s="906"/>
      <c r="E13" s="389"/>
      <c r="F13" s="389"/>
      <c r="G13" s="389"/>
      <c r="H13" s="390"/>
      <c r="I13" s="892"/>
      <c r="J13" s="392" t="s">
        <v>445</v>
      </c>
      <c r="K13" s="393" t="s">
        <v>152</v>
      </c>
      <c r="L13" s="394" t="s">
        <v>246</v>
      </c>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row>
    <row r="14" spans="1:256" ht="37.5" customHeight="1">
      <c r="A14" s="913"/>
      <c r="B14" s="906"/>
      <c r="C14" s="906"/>
      <c r="D14" s="906"/>
      <c r="E14" s="389"/>
      <c r="F14" s="389"/>
      <c r="G14" s="389"/>
      <c r="H14" s="390"/>
      <c r="I14" s="892"/>
      <c r="J14" s="387" t="s">
        <v>446</v>
      </c>
      <c r="K14" s="383" t="s">
        <v>112</v>
      </c>
      <c r="L14" s="388" t="s">
        <v>153</v>
      </c>
    </row>
    <row r="15" spans="1:256" ht="184.5" customHeight="1">
      <c r="A15" s="915"/>
      <c r="B15" s="907"/>
      <c r="C15" s="907"/>
      <c r="D15" s="907"/>
      <c r="E15" s="395"/>
      <c r="F15" s="395"/>
      <c r="G15" s="395"/>
      <c r="H15" s="396"/>
      <c r="I15" s="893"/>
      <c r="J15" s="387" t="s">
        <v>154</v>
      </c>
      <c r="K15" s="383" t="s">
        <v>152</v>
      </c>
      <c r="L15" s="388" t="s">
        <v>155</v>
      </c>
    </row>
    <row r="16" spans="1:256" ht="174.75" customHeight="1">
      <c r="A16" s="877" t="s">
        <v>40</v>
      </c>
      <c r="B16" s="908" t="s">
        <v>473</v>
      </c>
      <c r="C16" s="909" t="s">
        <v>447</v>
      </c>
      <c r="D16" s="909" t="s">
        <v>448</v>
      </c>
      <c r="E16" s="397"/>
      <c r="F16" s="398"/>
      <c r="G16" s="399"/>
      <c r="H16" s="400">
        <f>F16</f>
        <v>0</v>
      </c>
      <c r="I16" s="894" t="str">
        <f>IFERROR(INDEX(Tableau1[Modalité d''audit DA3],Data!$E$4),"")</f>
        <v>Où : siège et établissement
Qui : RH/formation ; directeur du magasin, personne en contact avec les denrées
Quoi :
- entretien avec le personnel : sur le contenu des formations/actions de sensibilisation [échantillon : 1 personne pour la tranche 1 ; 1 personne par catégorie de denrées retrouvées (PLS, PGC, PFT) pour tranche 2 ; 3 personnes par  catégorie de denrées retrouvées (PLS, PGC, PFT) pour tranche 3]
- vérification documentaire : support de formation (si formation hygiène) et sensibilisation, plan de formation et suivi, liste de présence ou attestation de formation</v>
      </c>
      <c r="J16" s="456" t="s">
        <v>332</v>
      </c>
      <c r="K16" s="379" t="s">
        <v>171</v>
      </c>
      <c r="L16" s="506" t="s">
        <v>156</v>
      </c>
      <c r="M16" s="111" t="s">
        <v>361</v>
      </c>
      <c r="N16" s="290"/>
    </row>
    <row r="17" spans="1:256" ht="141.75" customHeight="1">
      <c r="A17" s="878"/>
      <c r="B17" s="884"/>
      <c r="C17" s="910"/>
      <c r="D17" s="910"/>
      <c r="E17" s="389"/>
      <c r="F17" s="389"/>
      <c r="G17" s="389"/>
      <c r="H17" s="401"/>
      <c r="I17" s="892"/>
      <c r="J17" s="457" t="s">
        <v>333</v>
      </c>
      <c r="K17" s="403" t="s">
        <v>171</v>
      </c>
      <c r="L17" s="404" t="s">
        <v>157</v>
      </c>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c r="IS17" s="58"/>
      <c r="IT17" s="58"/>
      <c r="IU17" s="58"/>
      <c r="IV17" s="58"/>
    </row>
    <row r="18" spans="1:256" ht="60.75" customHeight="1">
      <c r="A18" s="878"/>
      <c r="B18" s="884"/>
      <c r="C18" s="910"/>
      <c r="D18" s="910"/>
      <c r="E18" s="389"/>
      <c r="F18" s="389"/>
      <c r="G18" s="389"/>
      <c r="H18" s="401"/>
      <c r="I18" s="892"/>
      <c r="J18" s="405" t="s">
        <v>449</v>
      </c>
      <c r="K18" s="402" t="s">
        <v>133</v>
      </c>
      <c r="L18" s="388" t="s">
        <v>132</v>
      </c>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c r="IR18" s="58"/>
      <c r="IS18" s="58"/>
      <c r="IT18" s="58"/>
      <c r="IU18" s="58"/>
      <c r="IV18" s="58"/>
    </row>
    <row r="19" spans="1:256" ht="99" customHeight="1">
      <c r="A19" s="879"/>
      <c r="B19" s="885"/>
      <c r="C19" s="911"/>
      <c r="D19" s="911"/>
      <c r="E19" s="406"/>
      <c r="F19" s="406"/>
      <c r="G19" s="406"/>
      <c r="H19" s="407"/>
      <c r="I19" s="895"/>
      <c r="J19" s="391" t="s">
        <v>41</v>
      </c>
      <c r="K19" s="408" t="s">
        <v>119</v>
      </c>
      <c r="L19" s="388" t="s">
        <v>158</v>
      </c>
    </row>
    <row r="20" spans="1:256" ht="55.5" customHeight="1">
      <c r="A20" s="880" t="s">
        <v>614</v>
      </c>
      <c r="B20" s="883" t="s">
        <v>247</v>
      </c>
      <c r="C20" s="883" t="s">
        <v>248</v>
      </c>
      <c r="D20" s="883" t="s">
        <v>249</v>
      </c>
      <c r="E20" s="376"/>
      <c r="F20" s="376"/>
      <c r="G20" s="377"/>
      <c r="H20" s="378">
        <f>F20</f>
        <v>0</v>
      </c>
      <c r="I20" s="891" t="str">
        <f>IFERROR(INDEX(Tableau1[Modalité d''audit DA3],Data!$E$5),"")</f>
        <v>Où : établissement
Qui : directeur
Quoi : 
- entretien avec le personnel : sur la description du process mis en place
- vérification documentaire : convention de don pour l'alimentation animale, historique des dons réalisés
- vérification de la cohérence de cette pratique avec les autres moyens d'écoulement ou de valorisation de denrées (ex : don) - à mettre en corrélation avec le taux de GA</v>
      </c>
      <c r="J20" s="387" t="s">
        <v>170</v>
      </c>
      <c r="K20" s="408" t="s">
        <v>129</v>
      </c>
      <c r="L20" s="507" t="s">
        <v>42</v>
      </c>
      <c r="M20" s="111" t="s">
        <v>362</v>
      </c>
      <c r="N20" s="290"/>
    </row>
    <row r="21" spans="1:256" ht="233.25" customHeight="1">
      <c r="A21" s="881"/>
      <c r="B21" s="884"/>
      <c r="C21" s="884"/>
      <c r="D21" s="884"/>
      <c r="E21" s="410"/>
      <c r="F21" s="410"/>
      <c r="G21" s="410"/>
      <c r="H21" s="411"/>
      <c r="I21" s="892"/>
      <c r="J21" s="661" t="s">
        <v>346</v>
      </c>
      <c r="K21" s="408" t="s">
        <v>133</v>
      </c>
      <c r="L21" s="409" t="s">
        <v>43</v>
      </c>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c r="IR21" s="58"/>
      <c r="IS21" s="58"/>
      <c r="IT21" s="58"/>
      <c r="IU21" s="58"/>
      <c r="IV21" s="58"/>
    </row>
    <row r="22" spans="1:256" ht="82.5" customHeight="1">
      <c r="A22" s="881"/>
      <c r="B22" s="884"/>
      <c r="C22" s="884"/>
      <c r="D22" s="884"/>
      <c r="E22" s="410"/>
      <c r="F22" s="410"/>
      <c r="G22" s="410"/>
      <c r="H22" s="411"/>
      <c r="I22" s="892"/>
      <c r="J22" s="387" t="s">
        <v>450</v>
      </c>
      <c r="K22" s="408" t="s">
        <v>129</v>
      </c>
      <c r="L22" s="409" t="s">
        <v>43</v>
      </c>
    </row>
    <row r="23" spans="1:256" ht="56.25" customHeight="1">
      <c r="A23" s="882"/>
      <c r="B23" s="885"/>
      <c r="C23" s="885"/>
      <c r="D23" s="885"/>
      <c r="E23" s="412"/>
      <c r="F23" s="412"/>
      <c r="G23" s="412"/>
      <c r="H23" s="413"/>
      <c r="I23" s="895"/>
      <c r="J23" s="387" t="s">
        <v>159</v>
      </c>
      <c r="K23" s="408" t="s">
        <v>119</v>
      </c>
      <c r="L23" s="409" t="s">
        <v>44</v>
      </c>
    </row>
    <row r="24" spans="1:256" ht="218.25" customHeight="1">
      <c r="A24" s="414" t="s">
        <v>535</v>
      </c>
      <c r="B24" s="292" t="s">
        <v>544</v>
      </c>
      <c r="C24" s="288" t="s">
        <v>543</v>
      </c>
      <c r="D24" s="288" t="s">
        <v>547</v>
      </c>
      <c r="E24" s="376"/>
      <c r="F24" s="376"/>
      <c r="G24" s="377"/>
      <c r="H24" s="378">
        <f>F24</f>
        <v>0</v>
      </c>
      <c r="I24" s="415" t="str">
        <f>IFERROR(INDEX(Tableau1[Modalité d''audit DA3],Data!$E$6),"")</f>
        <v>Où : variable
Qui : variable selon action(s) présentée(s)
Quoi : documents de veille, présentation d'expérimentation de nouvelles solutions, etc</v>
      </c>
      <c r="J24" s="416"/>
      <c r="K24" s="388"/>
      <c r="L24" s="507"/>
      <c r="M24" s="111" t="s">
        <v>363</v>
      </c>
      <c r="N24" s="290"/>
    </row>
    <row r="25" spans="1:256" s="88" customFormat="1" ht="14.65" customHeight="1">
      <c r="A25" s="533"/>
      <c r="B25" s="510"/>
      <c r="C25" s="510"/>
      <c r="D25" s="514"/>
      <c r="E25" s="510"/>
      <c r="F25" s="533"/>
      <c r="G25" s="510"/>
      <c r="H25" s="510"/>
      <c r="I25" s="534"/>
      <c r="J25" s="511"/>
      <c r="K25" s="511"/>
      <c r="L25" s="511"/>
      <c r="M25" s="509"/>
      <c r="N25" s="105"/>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c r="HZ25" s="89"/>
      <c r="IA25" s="89"/>
      <c r="IB25" s="89"/>
      <c r="IC25" s="89"/>
      <c r="ID25" s="89"/>
      <c r="IE25" s="89"/>
      <c r="IF25" s="89"/>
      <c r="IG25" s="89"/>
      <c r="IH25" s="89"/>
      <c r="II25" s="89"/>
      <c r="IJ25" s="89"/>
      <c r="IK25" s="89"/>
      <c r="IL25" s="89"/>
      <c r="IM25" s="89"/>
      <c r="IN25" s="89"/>
      <c r="IO25" s="89"/>
      <c r="IP25" s="89"/>
      <c r="IQ25" s="89"/>
      <c r="IR25" s="89"/>
      <c r="IS25" s="89"/>
      <c r="IT25" s="89"/>
      <c r="IU25" s="89"/>
      <c r="IV25" s="89"/>
    </row>
    <row r="26" spans="1:256" s="104" customFormat="1" ht="99" customHeight="1">
      <c r="A26" s="508"/>
      <c r="B26" s="508"/>
      <c r="C26" s="508"/>
      <c r="D26" s="513"/>
      <c r="E26" s="901"/>
      <c r="F26" s="901"/>
      <c r="G26" s="901"/>
      <c r="H26" s="417"/>
      <c r="I26" s="418"/>
      <c r="J26" s="419"/>
      <c r="K26" s="419"/>
      <c r="L26" s="512" t="s">
        <v>488</v>
      </c>
      <c r="M26" s="111" t="s">
        <v>364</v>
      </c>
      <c r="N26" s="290"/>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03"/>
      <c r="HG26" s="103"/>
      <c r="HH26" s="103"/>
      <c r="HI26" s="103"/>
      <c r="HJ26" s="103"/>
      <c r="HK26" s="103"/>
      <c r="HL26" s="103"/>
      <c r="HM26" s="103"/>
      <c r="HN26" s="103"/>
      <c r="HO26" s="103"/>
      <c r="HP26" s="103"/>
      <c r="HQ26" s="103"/>
      <c r="HR26" s="103"/>
      <c r="HS26" s="103"/>
      <c r="HT26" s="103"/>
      <c r="HU26" s="103"/>
      <c r="HV26" s="103"/>
      <c r="HW26" s="103"/>
      <c r="HX26" s="103"/>
      <c r="HY26" s="103"/>
      <c r="HZ26" s="103"/>
      <c r="IA26" s="103"/>
      <c r="IB26" s="103"/>
      <c r="IC26" s="103"/>
      <c r="ID26" s="103"/>
      <c r="IE26" s="103"/>
      <c r="IF26" s="103"/>
      <c r="IG26" s="103"/>
      <c r="IH26" s="103"/>
      <c r="II26" s="103"/>
      <c r="IJ26" s="103"/>
      <c r="IK26" s="103"/>
      <c r="IL26" s="103"/>
      <c r="IM26" s="103"/>
      <c r="IN26" s="103"/>
      <c r="IO26" s="103"/>
      <c r="IP26" s="103"/>
      <c r="IQ26" s="103"/>
      <c r="IR26" s="103"/>
      <c r="IS26" s="103"/>
      <c r="IT26" s="103"/>
      <c r="IU26" s="103"/>
      <c r="IV26" s="103"/>
    </row>
    <row r="27" spans="1:256" s="88" customFormat="1" ht="14.65" customHeight="1">
      <c r="A27" s="420"/>
      <c r="B27" s="420"/>
      <c r="C27" s="420"/>
      <c r="D27" s="515"/>
      <c r="E27" s="420"/>
      <c r="F27" s="420"/>
      <c r="G27" s="420"/>
      <c r="H27" s="420"/>
      <c r="I27" s="421"/>
      <c r="J27" s="422"/>
      <c r="K27" s="422"/>
      <c r="L27" s="423"/>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c r="IC27" s="89"/>
      <c r="ID27" s="89"/>
      <c r="IE27" s="89"/>
      <c r="IF27" s="89"/>
      <c r="IG27" s="89"/>
      <c r="IH27" s="89"/>
      <c r="II27" s="89"/>
      <c r="IJ27" s="89"/>
      <c r="IK27" s="89"/>
      <c r="IL27" s="89"/>
      <c r="IM27" s="89"/>
      <c r="IN27" s="89"/>
      <c r="IO27" s="89"/>
      <c r="IP27" s="89"/>
      <c r="IQ27" s="89"/>
      <c r="IR27" s="89"/>
      <c r="IS27" s="89"/>
      <c r="IT27" s="89"/>
      <c r="IU27" s="89"/>
      <c r="IV27" s="89"/>
    </row>
    <row r="28" spans="1:256" ht="60.75" customHeight="1">
      <c r="A28" s="424" t="s">
        <v>207</v>
      </c>
      <c r="B28" s="886" t="s">
        <v>208</v>
      </c>
      <c r="C28" s="887"/>
      <c r="D28" s="887"/>
      <c r="E28" s="887"/>
      <c r="F28" s="887"/>
      <c r="G28" s="887"/>
      <c r="H28" s="887"/>
      <c r="I28" s="887"/>
      <c r="J28" s="887"/>
      <c r="K28" s="887"/>
      <c r="L28" s="888"/>
    </row>
    <row r="29" spans="1:256" ht="14.65" customHeight="1">
      <c r="A29" s="29"/>
      <c r="B29" s="101"/>
      <c r="C29" s="101"/>
      <c r="D29" s="101"/>
      <c r="E29" s="101"/>
      <c r="F29" s="101"/>
      <c r="G29" s="101"/>
      <c r="H29" s="29"/>
      <c r="I29" s="94"/>
      <c r="J29" s="73"/>
      <c r="K29" s="73"/>
      <c r="L29" s="30"/>
    </row>
    <row r="30" spans="1:256" ht="14.65" customHeight="1">
      <c r="A30" s="29"/>
      <c r="B30" s="101"/>
      <c r="C30" s="101"/>
      <c r="D30" s="101"/>
      <c r="E30" s="101"/>
      <c r="F30" s="101"/>
      <c r="G30" s="101"/>
      <c r="H30" s="29"/>
      <c r="I30" s="94"/>
      <c r="J30" s="73"/>
      <c r="K30" s="73"/>
      <c r="L30" s="30"/>
    </row>
    <row r="31" spans="1:256" ht="14.65" customHeight="1">
      <c r="A31" s="29"/>
      <c r="B31" s="101"/>
      <c r="C31" s="101"/>
      <c r="D31" s="101"/>
      <c r="E31" s="101"/>
      <c r="F31" s="101"/>
      <c r="G31" s="101"/>
      <c r="H31" s="29"/>
      <c r="I31" s="94"/>
      <c r="J31" s="73"/>
      <c r="K31" s="73"/>
      <c r="L31" s="30"/>
    </row>
    <row r="32" spans="1:256" ht="14.65" customHeight="1">
      <c r="A32" s="29"/>
      <c r="B32" s="101"/>
      <c r="C32" s="101"/>
      <c r="D32" s="101"/>
      <c r="E32" s="101"/>
      <c r="F32" s="101"/>
      <c r="G32" s="101"/>
      <c r="H32" s="29"/>
      <c r="I32" s="94"/>
      <c r="J32" s="73"/>
      <c r="K32" s="73"/>
      <c r="L32" s="30"/>
    </row>
    <row r="33" spans="1:12" ht="30" customHeight="1">
      <c r="A33" s="29"/>
      <c r="B33" s="101"/>
      <c r="C33" s="101"/>
      <c r="D33" s="101"/>
      <c r="E33" s="101"/>
      <c r="F33" s="101"/>
      <c r="G33" s="101"/>
      <c r="H33" s="29"/>
      <c r="I33" s="94"/>
      <c r="J33" s="73"/>
      <c r="K33" s="73"/>
      <c r="L33" s="30"/>
    </row>
    <row r="34" spans="1:12" ht="14.65" customHeight="1">
      <c r="A34" s="29"/>
      <c r="B34" s="101"/>
      <c r="C34" s="101"/>
      <c r="D34" s="101"/>
      <c r="E34" s="101"/>
      <c r="F34" s="101"/>
      <c r="G34" s="101"/>
      <c r="H34" s="29"/>
      <c r="I34" s="94"/>
      <c r="J34" s="73"/>
      <c r="K34" s="73"/>
      <c r="L34" s="30"/>
    </row>
    <row r="35" spans="1:12" ht="25.5" customHeight="1">
      <c r="A35" s="29"/>
      <c r="B35" s="101"/>
      <c r="C35" s="101"/>
      <c r="D35" s="101"/>
      <c r="E35" s="101"/>
      <c r="F35" s="101"/>
      <c r="G35" s="101"/>
      <c r="H35" s="29"/>
      <c r="I35" s="94"/>
      <c r="J35" s="73"/>
      <c r="K35" s="73"/>
      <c r="L35" s="30"/>
    </row>
    <row r="36" spans="1:12" ht="24" customHeight="1">
      <c r="A36" s="29"/>
      <c r="B36" s="101"/>
      <c r="C36" s="101"/>
      <c r="D36" s="101"/>
      <c r="E36" s="101"/>
      <c r="F36" s="101"/>
      <c r="G36" s="101"/>
      <c r="H36" s="29"/>
      <c r="I36" s="94"/>
      <c r="J36" s="73"/>
      <c r="K36" s="73"/>
      <c r="L36" s="30"/>
    </row>
    <row r="37" spans="1:12" ht="40.5" customHeight="1">
      <c r="A37" s="29"/>
      <c r="B37" s="101"/>
      <c r="C37" s="101"/>
      <c r="D37" s="101"/>
      <c r="E37" s="101"/>
      <c r="F37" s="101"/>
      <c r="G37" s="101"/>
      <c r="H37" s="29"/>
      <c r="I37" s="94"/>
      <c r="J37" s="73"/>
      <c r="K37" s="73"/>
      <c r="L37" s="30"/>
    </row>
    <row r="38" spans="1:12" ht="24" customHeight="1">
      <c r="A38" s="29"/>
      <c r="B38" s="101"/>
      <c r="C38" s="101"/>
      <c r="D38" s="101"/>
      <c r="E38" s="101"/>
      <c r="F38" s="101"/>
      <c r="G38" s="101"/>
      <c r="H38" s="29"/>
      <c r="I38" s="94"/>
      <c r="J38" s="73"/>
      <c r="K38" s="73"/>
      <c r="L38" s="30"/>
    </row>
    <row r="39" spans="1:12" ht="24" customHeight="1">
      <c r="A39" s="29"/>
      <c r="B39" s="101"/>
      <c r="C39" s="101"/>
      <c r="D39" s="101"/>
      <c r="E39" s="101"/>
      <c r="F39" s="101"/>
      <c r="G39" s="101"/>
      <c r="H39" s="29"/>
      <c r="I39" s="94"/>
      <c r="J39" s="73"/>
      <c r="K39" s="73"/>
      <c r="L39" s="30"/>
    </row>
    <row r="40" spans="1:12" ht="14.65" customHeight="1">
      <c r="A40" s="29"/>
      <c r="B40" s="101"/>
      <c r="C40" s="101"/>
      <c r="D40" s="101"/>
      <c r="E40" s="101"/>
      <c r="F40" s="101"/>
      <c r="G40" s="101"/>
      <c r="H40" s="29"/>
      <c r="I40" s="94"/>
      <c r="J40" s="73"/>
      <c r="K40" s="73"/>
      <c r="L40" s="30"/>
    </row>
    <row r="41" spans="1:12" ht="14.65" customHeight="1">
      <c r="A41" s="29"/>
      <c r="B41" s="101"/>
      <c r="C41" s="101"/>
      <c r="D41" s="101"/>
      <c r="E41" s="101"/>
      <c r="F41" s="101"/>
      <c r="G41" s="101"/>
      <c r="H41" s="29"/>
      <c r="I41" s="94"/>
      <c r="J41" s="73"/>
      <c r="K41" s="73"/>
      <c r="L41" s="30"/>
    </row>
    <row r="42" spans="1:12" ht="30.75" customHeight="1">
      <c r="A42" s="29"/>
      <c r="B42" s="101"/>
      <c r="C42" s="101"/>
      <c r="D42" s="101"/>
      <c r="E42" s="101"/>
      <c r="F42" s="101"/>
      <c r="G42" s="101"/>
      <c r="H42" s="29"/>
      <c r="I42" s="94"/>
      <c r="J42" s="73"/>
      <c r="K42" s="73"/>
      <c r="L42" s="30"/>
    </row>
    <row r="43" spans="1:12" ht="38.25" customHeight="1">
      <c r="A43" s="29"/>
      <c r="B43" s="101"/>
      <c r="C43" s="101"/>
      <c r="D43" s="101"/>
      <c r="E43" s="101"/>
      <c r="F43" s="101"/>
      <c r="G43" s="101"/>
      <c r="H43" s="29"/>
      <c r="I43" s="94"/>
      <c r="J43" s="73"/>
      <c r="K43" s="73"/>
      <c r="L43" s="30"/>
    </row>
    <row r="44" spans="1:12" ht="38.25" customHeight="1">
      <c r="A44" s="29"/>
      <c r="B44" s="101"/>
      <c r="C44" s="101"/>
      <c r="D44" s="101"/>
      <c r="E44" s="101"/>
      <c r="F44" s="101"/>
      <c r="G44" s="101"/>
      <c r="H44" s="29"/>
      <c r="I44" s="94"/>
      <c r="J44" s="73"/>
      <c r="K44" s="73"/>
      <c r="L44" s="30"/>
    </row>
    <row r="45" spans="1:12" ht="14.65" customHeight="1">
      <c r="A45" s="29"/>
      <c r="B45" s="101"/>
      <c r="C45" s="101"/>
      <c r="D45" s="101"/>
      <c r="E45" s="101"/>
      <c r="F45" s="101"/>
      <c r="G45" s="101"/>
      <c r="H45" s="29"/>
      <c r="I45" s="94"/>
      <c r="J45" s="73"/>
      <c r="K45" s="73"/>
      <c r="L45" s="30"/>
    </row>
    <row r="46" spans="1:12" ht="14.65" customHeight="1">
      <c r="A46" s="29"/>
      <c r="B46" s="101"/>
      <c r="C46" s="101"/>
      <c r="D46" s="101"/>
      <c r="E46" s="101"/>
      <c r="F46" s="101"/>
      <c r="G46" s="101"/>
      <c r="H46" s="29"/>
      <c r="I46" s="94"/>
      <c r="J46" s="73"/>
      <c r="K46" s="73"/>
      <c r="L46" s="30"/>
    </row>
    <row r="47" spans="1:12" ht="14.65" customHeight="1">
      <c r="A47" s="29"/>
      <c r="B47" s="101"/>
      <c r="C47" s="101"/>
      <c r="D47" s="101"/>
      <c r="E47" s="101"/>
      <c r="F47" s="101"/>
      <c r="G47" s="101"/>
      <c r="H47" s="29"/>
      <c r="I47" s="94"/>
      <c r="J47" s="73"/>
      <c r="K47" s="73"/>
      <c r="L47" s="30"/>
    </row>
    <row r="48" spans="1:12" ht="54" customHeight="1">
      <c r="A48" s="29"/>
      <c r="B48" s="101"/>
      <c r="C48" s="101"/>
      <c r="D48" s="101"/>
      <c r="E48" s="101"/>
      <c r="F48" s="101"/>
      <c r="G48" s="101"/>
      <c r="H48" s="29"/>
      <c r="I48" s="94"/>
      <c r="J48" s="73"/>
      <c r="K48" s="73"/>
      <c r="L48" s="30"/>
    </row>
    <row r="49" spans="1:12" ht="14.65" customHeight="1">
      <c r="A49" s="29"/>
      <c r="B49" s="101"/>
      <c r="C49" s="101"/>
      <c r="D49" s="101"/>
      <c r="E49" s="101"/>
      <c r="F49" s="101"/>
      <c r="G49" s="101"/>
      <c r="H49" s="29"/>
      <c r="I49" s="94"/>
      <c r="J49" s="73"/>
      <c r="K49" s="73"/>
      <c r="L49" s="30"/>
    </row>
    <row r="50" spans="1:12" ht="14.65" customHeight="1">
      <c r="A50" s="29"/>
      <c r="B50" s="101"/>
      <c r="C50" s="101"/>
      <c r="D50" s="101"/>
      <c r="E50" s="101"/>
      <c r="F50" s="101"/>
      <c r="G50" s="101"/>
      <c r="H50" s="29"/>
      <c r="I50" s="94"/>
      <c r="J50" s="73"/>
      <c r="K50" s="73"/>
      <c r="L50" s="30"/>
    </row>
    <row r="51" spans="1:12" ht="14.65" customHeight="1">
      <c r="A51" s="29"/>
      <c r="B51" s="101"/>
      <c r="C51" s="101"/>
      <c r="D51" s="101"/>
      <c r="E51" s="101"/>
      <c r="F51" s="101"/>
      <c r="G51" s="101"/>
      <c r="H51" s="29"/>
      <c r="I51" s="94"/>
      <c r="J51" s="73"/>
      <c r="K51" s="73"/>
      <c r="L51" s="30"/>
    </row>
    <row r="52" spans="1:12" ht="14.65" customHeight="1">
      <c r="A52" s="29"/>
      <c r="B52" s="101"/>
      <c r="C52" s="101"/>
      <c r="D52" s="101"/>
      <c r="E52" s="101"/>
      <c r="F52" s="101"/>
      <c r="G52" s="101"/>
      <c r="H52" s="29"/>
      <c r="I52" s="94"/>
      <c r="J52" s="73"/>
      <c r="K52" s="73"/>
      <c r="L52" s="30"/>
    </row>
    <row r="53" spans="1:12" ht="14.65" customHeight="1">
      <c r="A53" s="29"/>
      <c r="B53" s="101"/>
      <c r="C53" s="101"/>
      <c r="D53" s="101"/>
      <c r="E53" s="101"/>
      <c r="F53" s="101"/>
      <c r="G53" s="101"/>
      <c r="H53" s="29"/>
      <c r="I53" s="94"/>
      <c r="J53" s="73"/>
      <c r="K53" s="73"/>
      <c r="L53" s="30"/>
    </row>
    <row r="54" spans="1:12" ht="14.65" customHeight="1">
      <c r="A54" s="29"/>
      <c r="B54" s="101"/>
      <c r="C54" s="101"/>
      <c r="D54" s="101"/>
      <c r="E54" s="101"/>
      <c r="F54" s="101"/>
      <c r="G54" s="101"/>
      <c r="H54" s="29"/>
      <c r="I54" s="94"/>
      <c r="J54" s="73"/>
      <c r="K54" s="73"/>
      <c r="L54" s="30"/>
    </row>
    <row r="55" spans="1:12" ht="14.65" customHeight="1">
      <c r="A55" s="29"/>
      <c r="B55" s="101"/>
      <c r="C55" s="101"/>
      <c r="D55" s="101"/>
      <c r="E55" s="101"/>
      <c r="F55" s="101"/>
      <c r="G55" s="101"/>
      <c r="H55" s="29"/>
      <c r="I55" s="94"/>
      <c r="J55" s="73"/>
      <c r="K55" s="73"/>
      <c r="L55" s="30"/>
    </row>
    <row r="56" spans="1:12" ht="14.65" customHeight="1">
      <c r="A56" s="29"/>
      <c r="B56" s="101"/>
      <c r="C56" s="101"/>
      <c r="D56" s="101"/>
      <c r="E56" s="101"/>
      <c r="F56" s="101"/>
      <c r="G56" s="101"/>
      <c r="H56" s="29"/>
      <c r="I56" s="94"/>
      <c r="J56" s="73"/>
      <c r="K56" s="73"/>
      <c r="L56" s="30"/>
    </row>
    <row r="57" spans="1:12" ht="14.65" customHeight="1">
      <c r="A57" s="29"/>
      <c r="B57" s="101"/>
      <c r="C57" s="101"/>
      <c r="D57" s="101"/>
      <c r="E57" s="101"/>
      <c r="F57" s="101"/>
      <c r="G57" s="101"/>
      <c r="H57" s="29"/>
      <c r="I57" s="94"/>
      <c r="J57" s="73"/>
      <c r="K57" s="73"/>
      <c r="L57" s="30"/>
    </row>
    <row r="58" spans="1:12" ht="14.65" customHeight="1">
      <c r="A58" s="29"/>
      <c r="B58" s="101"/>
      <c r="C58" s="101"/>
      <c r="D58" s="101"/>
      <c r="E58" s="101"/>
      <c r="F58" s="101"/>
      <c r="G58" s="101"/>
      <c r="H58" s="29"/>
      <c r="I58" s="94"/>
      <c r="J58" s="73"/>
      <c r="K58" s="73"/>
      <c r="L58" s="30"/>
    </row>
    <row r="59" spans="1:12" ht="14.65" customHeight="1">
      <c r="A59" s="29"/>
      <c r="B59" s="101"/>
      <c r="C59" s="101"/>
      <c r="D59" s="101"/>
      <c r="E59" s="101"/>
      <c r="F59" s="101"/>
      <c r="G59" s="101"/>
      <c r="H59" s="29"/>
      <c r="I59" s="94"/>
      <c r="J59" s="73"/>
      <c r="K59" s="73"/>
      <c r="L59" s="30"/>
    </row>
    <row r="60" spans="1:12" ht="14.65" customHeight="1">
      <c r="A60" s="29"/>
      <c r="B60" s="101"/>
      <c r="C60" s="101"/>
      <c r="D60" s="101"/>
      <c r="E60" s="101"/>
      <c r="F60" s="101"/>
      <c r="G60" s="101"/>
      <c r="H60" s="29"/>
      <c r="I60" s="94"/>
      <c r="J60" s="73"/>
      <c r="K60" s="73"/>
      <c r="L60" s="30"/>
    </row>
    <row r="61" spans="1:12" ht="14.65" customHeight="1">
      <c r="A61" s="29"/>
      <c r="B61" s="101"/>
      <c r="C61" s="101"/>
      <c r="D61" s="101"/>
      <c r="E61" s="101"/>
      <c r="F61" s="101"/>
      <c r="G61" s="101"/>
      <c r="H61" s="29"/>
      <c r="I61" s="94"/>
      <c r="J61" s="73"/>
      <c r="K61" s="73"/>
      <c r="L61" s="30"/>
    </row>
    <row r="62" spans="1:12" ht="43.5" customHeight="1">
      <c r="A62" s="29"/>
      <c r="B62" s="101"/>
      <c r="C62" s="101"/>
      <c r="D62" s="101"/>
      <c r="E62" s="101"/>
      <c r="F62" s="101"/>
      <c r="G62" s="101"/>
      <c r="H62" s="29"/>
      <c r="I62" s="94"/>
      <c r="J62" s="73"/>
      <c r="K62" s="73"/>
      <c r="L62" s="30"/>
    </row>
    <row r="63" spans="1:12" ht="14.65" customHeight="1">
      <c r="A63" s="29"/>
      <c r="B63" s="101"/>
      <c r="C63" s="101"/>
      <c r="D63" s="101"/>
      <c r="E63" s="101"/>
      <c r="F63" s="101"/>
      <c r="G63" s="101"/>
      <c r="H63" s="29"/>
      <c r="I63" s="94"/>
      <c r="J63" s="73"/>
      <c r="K63" s="73"/>
      <c r="L63" s="30"/>
    </row>
    <row r="64" spans="1:12" ht="40.5" customHeight="1">
      <c r="A64" s="29"/>
      <c r="B64" s="101"/>
      <c r="C64" s="101"/>
      <c r="D64" s="101"/>
      <c r="E64" s="101"/>
      <c r="F64" s="101"/>
      <c r="G64" s="101"/>
      <c r="H64" s="29"/>
      <c r="I64" s="94"/>
      <c r="J64" s="73"/>
      <c r="K64" s="73"/>
      <c r="L64" s="30"/>
    </row>
    <row r="65" spans="1:12" ht="14.65" customHeight="1">
      <c r="A65" s="29"/>
      <c r="B65" s="101"/>
      <c r="C65" s="101"/>
      <c r="D65" s="101"/>
      <c r="E65" s="101"/>
      <c r="F65" s="101"/>
      <c r="G65" s="101"/>
      <c r="H65" s="29"/>
      <c r="I65" s="94"/>
      <c r="J65" s="73"/>
      <c r="K65" s="73"/>
      <c r="L65" s="30"/>
    </row>
    <row r="66" spans="1:12" ht="14.65" customHeight="1">
      <c r="A66" s="29"/>
      <c r="B66" s="101"/>
      <c r="C66" s="101"/>
      <c r="D66" s="101"/>
      <c r="E66" s="101"/>
      <c r="F66" s="101"/>
      <c r="G66" s="101"/>
      <c r="H66" s="29"/>
      <c r="I66" s="94"/>
      <c r="J66" s="73"/>
      <c r="K66" s="73"/>
      <c r="L66" s="30"/>
    </row>
    <row r="67" spans="1:12" ht="14.65" customHeight="1">
      <c r="A67" s="31"/>
      <c r="B67" s="102"/>
      <c r="C67" s="102"/>
      <c r="D67" s="102"/>
      <c r="E67" s="102"/>
      <c r="F67" s="102"/>
      <c r="G67" s="102"/>
      <c r="H67" s="31"/>
      <c r="I67" s="92"/>
      <c r="J67" s="72"/>
      <c r="K67" s="72"/>
      <c r="L67" s="32"/>
    </row>
  </sheetData>
  <mergeCells count="25">
    <mergeCell ref="M3:N3"/>
    <mergeCell ref="A1:I1"/>
    <mergeCell ref="A2:I2"/>
    <mergeCell ref="E26:G26"/>
    <mergeCell ref="B4:B7"/>
    <mergeCell ref="C4:C7"/>
    <mergeCell ref="D4:D7"/>
    <mergeCell ref="B8:B15"/>
    <mergeCell ref="C8:C15"/>
    <mergeCell ref="D8:D15"/>
    <mergeCell ref="B16:B19"/>
    <mergeCell ref="C16:C19"/>
    <mergeCell ref="D16:D19"/>
    <mergeCell ref="B20:B23"/>
    <mergeCell ref="A4:A7"/>
    <mergeCell ref="A8:A15"/>
    <mergeCell ref="A16:A19"/>
    <mergeCell ref="A20:A23"/>
    <mergeCell ref="C20:C23"/>
    <mergeCell ref="B28:L28"/>
    <mergeCell ref="I4:I7"/>
    <mergeCell ref="D20:D23"/>
    <mergeCell ref="I8:I15"/>
    <mergeCell ref="I16:I19"/>
    <mergeCell ref="I20:I23"/>
  </mergeCells>
  <pageMargins left="1" right="1" top="1" bottom="1" header="0.25" footer="0.25"/>
  <pageSetup orientation="portrait" r:id="rId1"/>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82" zoomScaleNormal="82" workbookViewId="0">
      <selection activeCell="B4" sqref="B4"/>
    </sheetView>
  </sheetViews>
  <sheetFormatPr baseColWidth="10" defaultRowHeight="12.75"/>
  <cols>
    <col min="1" max="1" width="67" customWidth="1"/>
    <col min="4" max="4" width="62.42578125" customWidth="1"/>
  </cols>
  <sheetData>
    <row r="1" spans="1:5" ht="25.5" customHeight="1">
      <c r="A1" s="916" t="s">
        <v>574</v>
      </c>
      <c r="B1" s="916"/>
      <c r="C1" s="916"/>
      <c r="D1" s="88"/>
      <c r="E1" s="88"/>
    </row>
    <row r="2" spans="1:5" ht="50.25" customHeight="1">
      <c r="A2" s="610" t="s">
        <v>566</v>
      </c>
      <c r="B2" s="88"/>
      <c r="C2" s="88"/>
      <c r="D2" s="609" t="s">
        <v>565</v>
      </c>
      <c r="E2" s="88"/>
    </row>
    <row r="3" spans="1:5" ht="27" customHeight="1">
      <c r="A3" s="598" t="s">
        <v>557</v>
      </c>
      <c r="B3" s="88"/>
      <c r="C3" s="88"/>
      <c r="D3" s="598" t="s">
        <v>557</v>
      </c>
      <c r="E3" s="88"/>
    </row>
    <row r="4" spans="1:5" ht="95.25" customHeight="1">
      <c r="A4" s="111" t="s">
        <v>558</v>
      </c>
      <c r="B4" s="88"/>
      <c r="C4" s="88"/>
      <c r="D4" s="520"/>
      <c r="E4" s="88"/>
    </row>
    <row r="5" spans="1:5" ht="39.75" customHeight="1">
      <c r="A5" s="111" t="s">
        <v>575</v>
      </c>
      <c r="B5" s="88"/>
      <c r="C5" s="88"/>
      <c r="D5" s="520"/>
      <c r="E5" s="88"/>
    </row>
    <row r="6" spans="1:5">
      <c r="A6" s="88"/>
      <c r="B6" s="88"/>
      <c r="C6" s="88"/>
      <c r="D6" s="88"/>
      <c r="E6" s="88"/>
    </row>
    <row r="7" spans="1:5" ht="41.25" customHeight="1">
      <c r="A7" s="598" t="s">
        <v>559</v>
      </c>
      <c r="B7" s="88"/>
      <c r="C7" s="88"/>
      <c r="D7" s="598" t="s">
        <v>559</v>
      </c>
      <c r="E7" s="88"/>
    </row>
    <row r="8" spans="1:5" ht="21.75" customHeight="1">
      <c r="A8" s="608" t="s">
        <v>560</v>
      </c>
      <c r="B8" s="88"/>
      <c r="C8" s="88"/>
      <c r="D8" s="563"/>
      <c r="E8" s="88"/>
    </row>
    <row r="9" spans="1:5">
      <c r="A9" s="88"/>
      <c r="B9" s="88"/>
      <c r="C9" s="88"/>
      <c r="D9" s="88"/>
      <c r="E9" s="88"/>
    </row>
    <row r="10" spans="1:5" ht="26.25" customHeight="1">
      <c r="A10" s="598" t="s">
        <v>561</v>
      </c>
      <c r="B10" s="88"/>
      <c r="C10" s="88"/>
      <c r="D10" s="598" t="s">
        <v>561</v>
      </c>
      <c r="E10" s="88"/>
    </row>
    <row r="11" spans="1:5" ht="36" customHeight="1">
      <c r="A11" s="608" t="s">
        <v>567</v>
      </c>
      <c r="B11" s="88"/>
      <c r="C11" s="88"/>
      <c r="D11" s="563"/>
      <c r="E11" s="88"/>
    </row>
    <row r="12" spans="1:5">
      <c r="A12" s="88"/>
      <c r="B12" s="88"/>
      <c r="C12" s="88"/>
      <c r="D12" s="88"/>
      <c r="E12" s="88"/>
    </row>
    <row r="13" spans="1:5" ht="29.25" customHeight="1">
      <c r="A13" s="88"/>
      <c r="B13" s="88"/>
      <c r="C13" s="88"/>
      <c r="D13" s="610" t="s">
        <v>562</v>
      </c>
      <c r="E13" s="88"/>
    </row>
    <row r="14" spans="1:5" ht="34.5" customHeight="1">
      <c r="A14" s="88"/>
      <c r="B14" s="88"/>
      <c r="C14" s="88"/>
      <c r="D14" s="608"/>
      <c r="E14" s="88"/>
    </row>
    <row r="15" spans="1:5">
      <c r="A15" s="88"/>
      <c r="B15" s="88"/>
      <c r="C15" s="88"/>
      <c r="D15" s="88"/>
      <c r="E15" s="88"/>
    </row>
  </sheetData>
  <mergeCells count="1">
    <mergeCell ref="A1:C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205"/>
  <sheetViews>
    <sheetView showGridLines="0" zoomScale="66" zoomScaleNormal="66" workbookViewId="0">
      <selection activeCell="C25" sqref="C25"/>
    </sheetView>
  </sheetViews>
  <sheetFormatPr baseColWidth="10" defaultColWidth="16.28515625" defaultRowHeight="12.75"/>
  <cols>
    <col min="1" max="1" width="37.42578125" style="58" customWidth="1"/>
    <col min="2" max="2" width="36.5703125" style="58" customWidth="1"/>
    <col min="3" max="3" width="37" style="167" customWidth="1"/>
    <col min="4" max="4" width="43.85546875" style="167" customWidth="1"/>
    <col min="5" max="5" width="2.85546875" style="594" customWidth="1"/>
    <col min="6" max="6" width="11.28515625" style="123" customWidth="1"/>
    <col min="7" max="7" width="12.42578125" style="123" customWidth="1"/>
    <col min="8" max="8" width="17.85546875" style="123" customWidth="1"/>
    <col min="9" max="9" width="28" style="363" customWidth="1"/>
    <col min="10" max="245" width="16.28515625" style="58" customWidth="1"/>
    <col min="246" max="16384" width="16.28515625" style="58"/>
  </cols>
  <sheetData>
    <row r="1" spans="1:245" ht="15.75" customHeight="1">
      <c r="A1" s="718" t="s">
        <v>569</v>
      </c>
      <c r="B1" s="718"/>
      <c r="C1" s="718"/>
      <c r="D1" s="718"/>
      <c r="E1" s="108"/>
      <c r="F1" s="722" t="s">
        <v>329</v>
      </c>
      <c r="G1" s="723"/>
      <c r="H1" s="723"/>
      <c r="I1" s="724"/>
      <c r="J1" s="425" t="s">
        <v>334</v>
      </c>
    </row>
    <row r="2" spans="1:245" ht="41.25" customHeight="1">
      <c r="A2" s="223" t="s">
        <v>368</v>
      </c>
      <c r="B2" s="601" t="s">
        <v>228</v>
      </c>
      <c r="C2" s="280" t="s">
        <v>229</v>
      </c>
      <c r="D2" s="297" t="s">
        <v>264</v>
      </c>
      <c r="F2" s="297" t="s">
        <v>106</v>
      </c>
      <c r="G2" s="297" t="s">
        <v>0</v>
      </c>
      <c r="H2" s="297" t="s">
        <v>108</v>
      </c>
      <c r="I2" s="429" t="s">
        <v>336</v>
      </c>
      <c r="J2" s="430" t="s">
        <v>341</v>
      </c>
    </row>
    <row r="3" spans="1:245" s="123" customFormat="1" ht="25.5" hidden="1">
      <c r="A3" s="111" t="s">
        <v>318</v>
      </c>
      <c r="B3" s="426" t="s">
        <v>231</v>
      </c>
      <c r="C3" s="426" t="s">
        <v>231</v>
      </c>
      <c r="D3" s="426" t="s">
        <v>231</v>
      </c>
      <c r="E3" s="594"/>
      <c r="F3" s="426" t="s">
        <v>231</v>
      </c>
      <c r="G3" s="426" t="s">
        <v>231</v>
      </c>
      <c r="H3" s="426" t="s">
        <v>231</v>
      </c>
      <c r="I3" s="426" t="s">
        <v>231</v>
      </c>
      <c r="J3" s="426" t="s">
        <v>231</v>
      </c>
    </row>
    <row r="4" spans="1:245" s="123" customFormat="1" ht="27.75" hidden="1" customHeight="1">
      <c r="A4" s="111" t="s">
        <v>266</v>
      </c>
      <c r="B4" s="225" t="s">
        <v>231</v>
      </c>
      <c r="C4" s="225" t="s">
        <v>231</v>
      </c>
      <c r="D4" s="225" t="s">
        <v>231</v>
      </c>
      <c r="E4" s="594"/>
      <c r="F4" s="426" t="s">
        <v>231</v>
      </c>
      <c r="G4" s="426" t="s">
        <v>231</v>
      </c>
      <c r="H4" s="426" t="s">
        <v>231</v>
      </c>
      <c r="I4" s="426" t="s">
        <v>231</v>
      </c>
      <c r="J4" s="426" t="s">
        <v>231</v>
      </c>
    </row>
    <row r="5" spans="1:245" s="167" customFormat="1" ht="18">
      <c r="A5" s="729" t="s">
        <v>403</v>
      </c>
      <c r="B5" s="729"/>
      <c r="C5" s="729"/>
      <c r="D5" s="729"/>
      <c r="E5" s="594"/>
      <c r="F5" s="734"/>
      <c r="G5" s="735"/>
      <c r="H5" s="735"/>
      <c r="I5" s="735"/>
      <c r="J5" s="736"/>
    </row>
    <row r="6" spans="1:245" ht="25.5" hidden="1">
      <c r="A6" s="225" t="s">
        <v>1</v>
      </c>
      <c r="B6" s="225" t="s">
        <v>231</v>
      </c>
      <c r="C6" s="225" t="s">
        <v>231</v>
      </c>
      <c r="D6" s="225" t="s">
        <v>231</v>
      </c>
      <c r="F6" s="426" t="s">
        <v>231</v>
      </c>
      <c r="G6" s="426" t="s">
        <v>231</v>
      </c>
      <c r="H6" s="426" t="s">
        <v>231</v>
      </c>
      <c r="I6" s="426" t="s">
        <v>231</v>
      </c>
      <c r="J6" s="426" t="s">
        <v>231</v>
      </c>
    </row>
    <row r="7" spans="1:245" ht="25.5" hidden="1">
      <c r="A7" s="225" t="s">
        <v>3</v>
      </c>
      <c r="B7" s="225" t="s">
        <v>231</v>
      </c>
      <c r="C7" s="225" t="s">
        <v>231</v>
      </c>
      <c r="D7" s="225" t="s">
        <v>231</v>
      </c>
      <c r="F7" s="426" t="s">
        <v>231</v>
      </c>
      <c r="G7" s="426" t="s">
        <v>231</v>
      </c>
      <c r="H7" s="426" t="s">
        <v>231</v>
      </c>
      <c r="I7" s="426" t="s">
        <v>231</v>
      </c>
      <c r="J7" s="426" t="s">
        <v>231</v>
      </c>
    </row>
    <row r="8" spans="1:245" ht="38.25" hidden="1">
      <c r="A8" s="225" t="s">
        <v>4</v>
      </c>
      <c r="B8" s="225" t="s">
        <v>231</v>
      </c>
      <c r="C8" s="225" t="s">
        <v>231</v>
      </c>
      <c r="D8" s="225" t="s">
        <v>231</v>
      </c>
      <c r="F8" s="426" t="s">
        <v>231</v>
      </c>
      <c r="G8" s="426" t="s">
        <v>231</v>
      </c>
      <c r="H8" s="426" t="s">
        <v>231</v>
      </c>
      <c r="I8" s="426" t="s">
        <v>231</v>
      </c>
      <c r="J8" s="426" t="s">
        <v>231</v>
      </c>
    </row>
    <row r="9" spans="1:245" ht="75" customHeight="1">
      <c r="A9" s="435" t="s">
        <v>5</v>
      </c>
      <c r="B9" s="436" t="s">
        <v>311</v>
      </c>
      <c r="C9" s="437" t="s">
        <v>230</v>
      </c>
      <c r="D9" s="438" t="s">
        <v>339</v>
      </c>
      <c r="F9" s="435" t="s">
        <v>2</v>
      </c>
      <c r="G9" s="435" t="s">
        <v>2</v>
      </c>
      <c r="H9" s="435" t="s">
        <v>2</v>
      </c>
      <c r="I9" s="439" t="s">
        <v>337</v>
      </c>
      <c r="J9" s="290"/>
    </row>
    <row r="10" spans="1:245" ht="38.25" hidden="1">
      <c r="A10" s="225" t="s">
        <v>172</v>
      </c>
      <c r="B10" s="225" t="s">
        <v>231</v>
      </c>
      <c r="C10" s="225" t="s">
        <v>231</v>
      </c>
      <c r="D10" s="225" t="s">
        <v>231</v>
      </c>
      <c r="F10" s="450" t="s">
        <v>231</v>
      </c>
      <c r="G10" s="450" t="s">
        <v>231</v>
      </c>
      <c r="H10" s="450" t="s">
        <v>231</v>
      </c>
      <c r="I10" s="450" t="s">
        <v>231</v>
      </c>
      <c r="J10" s="450" t="s">
        <v>231</v>
      </c>
    </row>
    <row r="11" spans="1:245" s="113" customFormat="1">
      <c r="A11" s="112"/>
      <c r="B11" s="112"/>
      <c r="C11" s="112"/>
      <c r="D11" s="730"/>
      <c r="E11" s="730"/>
      <c r="F11" s="359"/>
      <c r="G11" s="360"/>
      <c r="H11" s="360"/>
      <c r="I11" s="599"/>
      <c r="J11" s="370"/>
      <c r="K11" s="328"/>
      <c r="L11" s="328"/>
      <c r="M11" s="328"/>
      <c r="N11" s="328"/>
      <c r="O11" s="328"/>
      <c r="P11" s="328"/>
      <c r="Q11" s="328"/>
      <c r="R11" s="328"/>
      <c r="S11" s="328"/>
      <c r="T11" s="328"/>
      <c r="U11" s="328"/>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112"/>
      <c r="GM11" s="112"/>
      <c r="GN11" s="112"/>
      <c r="GO11" s="112"/>
      <c r="GP11" s="112"/>
      <c r="GQ11" s="112"/>
      <c r="GR11" s="112"/>
      <c r="GS11" s="112"/>
      <c r="GT11" s="112"/>
      <c r="GU11" s="112"/>
      <c r="GV11" s="112"/>
      <c r="GW11" s="112"/>
      <c r="GX11" s="112"/>
      <c r="GY11" s="112"/>
      <c r="GZ11" s="112"/>
      <c r="HA11" s="112"/>
      <c r="HB11" s="112"/>
      <c r="HC11" s="112"/>
      <c r="HD11" s="112"/>
      <c r="HE11" s="112"/>
      <c r="HF11" s="112"/>
      <c r="HG11" s="112"/>
      <c r="HH11" s="112"/>
      <c r="HI11" s="112"/>
      <c r="HJ11" s="112"/>
      <c r="HK11" s="112"/>
      <c r="HL11" s="112"/>
      <c r="HM11" s="112"/>
      <c r="HN11" s="112"/>
      <c r="HO11" s="112"/>
      <c r="HP11" s="112"/>
      <c r="HQ11" s="112"/>
      <c r="HR11" s="112"/>
      <c r="HS11" s="112"/>
      <c r="HT11" s="112"/>
      <c r="HU11" s="112"/>
      <c r="HV11" s="112"/>
      <c r="HW11" s="112"/>
      <c r="HX11" s="112"/>
      <c r="HY11" s="112"/>
      <c r="HZ11" s="112"/>
      <c r="IA11" s="112"/>
      <c r="IB11" s="112"/>
      <c r="IC11" s="112"/>
      <c r="ID11" s="112"/>
      <c r="IE11" s="112"/>
      <c r="IF11" s="112"/>
      <c r="IG11" s="112"/>
      <c r="IH11" s="112"/>
      <c r="II11" s="112"/>
      <c r="IJ11" s="112"/>
      <c r="IK11" s="112"/>
    </row>
    <row r="12" spans="1:245" s="112" customFormat="1">
      <c r="D12" s="600"/>
      <c r="E12" s="600"/>
      <c r="F12" s="361"/>
      <c r="G12" s="362"/>
      <c r="H12" s="362"/>
      <c r="I12" s="365"/>
      <c r="J12" s="371"/>
      <c r="K12" s="328"/>
      <c r="L12" s="328"/>
      <c r="M12" s="328"/>
      <c r="N12" s="328"/>
      <c r="O12" s="328"/>
      <c r="P12" s="328"/>
      <c r="Q12" s="328"/>
      <c r="R12" s="328"/>
      <c r="S12" s="328"/>
      <c r="T12" s="328"/>
      <c r="U12" s="328"/>
    </row>
    <row r="13" spans="1:245" s="112" customFormat="1" ht="18">
      <c r="A13" s="729" t="s">
        <v>404</v>
      </c>
      <c r="B13" s="729"/>
      <c r="C13" s="729"/>
      <c r="D13" s="729"/>
      <c r="F13" s="731"/>
      <c r="G13" s="732"/>
      <c r="H13" s="732"/>
      <c r="I13" s="732"/>
      <c r="J13" s="733"/>
      <c r="K13" s="328"/>
      <c r="L13" s="328"/>
      <c r="M13" s="328"/>
      <c r="N13" s="328"/>
      <c r="O13" s="328"/>
      <c r="P13" s="328"/>
      <c r="Q13" s="328"/>
      <c r="R13" s="328"/>
      <c r="S13" s="328"/>
      <c r="T13" s="328"/>
      <c r="U13" s="328"/>
    </row>
    <row r="14" spans="1:245" ht="63.75">
      <c r="A14" s="440" t="s">
        <v>6</v>
      </c>
      <c r="B14" s="436" t="s">
        <v>311</v>
      </c>
      <c r="C14" s="437" t="s">
        <v>230</v>
      </c>
      <c r="D14" s="438" t="s">
        <v>412</v>
      </c>
      <c r="E14" s="110"/>
      <c r="F14" s="435" t="s">
        <v>2</v>
      </c>
      <c r="G14" s="435" t="s">
        <v>2</v>
      </c>
      <c r="H14" s="435" t="s">
        <v>2</v>
      </c>
      <c r="I14" s="439" t="s">
        <v>338</v>
      </c>
      <c r="J14" s="290"/>
    </row>
    <row r="15" spans="1:245" ht="38.25" hidden="1">
      <c r="A15" s="224" t="s">
        <v>406</v>
      </c>
      <c r="B15" s="228" t="s">
        <v>231</v>
      </c>
      <c r="C15" s="225" t="s">
        <v>231</v>
      </c>
      <c r="D15" s="225" t="s">
        <v>231</v>
      </c>
      <c r="E15" s="110"/>
      <c r="F15" s="426" t="s">
        <v>231</v>
      </c>
      <c r="G15" s="426" t="s">
        <v>231</v>
      </c>
      <c r="H15" s="426" t="s">
        <v>231</v>
      </c>
      <c r="I15" s="426" t="s">
        <v>231</v>
      </c>
      <c r="J15" s="426" t="s">
        <v>231</v>
      </c>
    </row>
    <row r="16" spans="1:245" ht="63.75" hidden="1">
      <c r="A16" s="226" t="s">
        <v>405</v>
      </c>
      <c r="B16" s="228" t="s">
        <v>231</v>
      </c>
      <c r="C16" s="225" t="s">
        <v>231</v>
      </c>
      <c r="D16" s="225" t="s">
        <v>231</v>
      </c>
      <c r="E16" s="110"/>
      <c r="F16" s="426" t="s">
        <v>231</v>
      </c>
      <c r="G16" s="426" t="s">
        <v>231</v>
      </c>
      <c r="H16" s="426" t="s">
        <v>231</v>
      </c>
      <c r="I16" s="426" t="s">
        <v>231</v>
      </c>
      <c r="J16" s="426" t="s">
        <v>231</v>
      </c>
    </row>
    <row r="17" spans="1:245" ht="76.5">
      <c r="A17" s="441" t="s">
        <v>226</v>
      </c>
      <c r="B17" s="437" t="s">
        <v>312</v>
      </c>
      <c r="C17" s="439" t="s">
        <v>328</v>
      </c>
      <c r="D17" s="442" t="s">
        <v>244</v>
      </c>
      <c r="E17" s="110"/>
      <c r="F17" s="435" t="s">
        <v>2</v>
      </c>
      <c r="G17" s="225"/>
      <c r="H17" s="435" t="s">
        <v>2</v>
      </c>
      <c r="I17" s="439" t="s">
        <v>340</v>
      </c>
      <c r="J17" s="290"/>
    </row>
    <row r="18" spans="1:245" ht="38.25" hidden="1">
      <c r="A18" s="224" t="s">
        <v>227</v>
      </c>
      <c r="B18" s="228" t="s">
        <v>231</v>
      </c>
      <c r="C18" s="225" t="s">
        <v>231</v>
      </c>
      <c r="D18" s="225" t="s">
        <v>231</v>
      </c>
      <c r="E18" s="110"/>
      <c r="F18" s="450" t="s">
        <v>231</v>
      </c>
      <c r="G18" s="450" t="s">
        <v>231</v>
      </c>
      <c r="H18" s="450" t="s">
        <v>231</v>
      </c>
      <c r="I18" s="450" t="s">
        <v>231</v>
      </c>
      <c r="J18" s="450" t="s">
        <v>231</v>
      </c>
    </row>
    <row r="19" spans="1:245" s="117" customFormat="1">
      <c r="A19" s="116"/>
      <c r="B19" s="116"/>
      <c r="C19" s="116"/>
      <c r="D19" s="727"/>
      <c r="E19" s="727"/>
      <c r="F19" s="355"/>
      <c r="G19" s="356"/>
      <c r="H19" s="356"/>
      <c r="I19" s="366"/>
      <c r="J19" s="368"/>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c r="CG19" s="116"/>
      <c r="CH19" s="116"/>
      <c r="CI19" s="116"/>
      <c r="CJ19" s="116"/>
      <c r="CK19" s="116"/>
      <c r="CL19" s="116"/>
      <c r="CM19" s="116"/>
      <c r="CN19" s="116"/>
      <c r="CO19" s="116"/>
      <c r="CP19" s="116"/>
      <c r="CQ19" s="116"/>
      <c r="CR19" s="116"/>
      <c r="CS19" s="116"/>
      <c r="CT19" s="116"/>
      <c r="CU19" s="116"/>
      <c r="CV19" s="116"/>
      <c r="CW19" s="116"/>
      <c r="CX19" s="116"/>
      <c r="CY19" s="116"/>
      <c r="CZ19" s="116"/>
      <c r="DA19" s="116"/>
      <c r="DB19" s="116"/>
      <c r="DC19" s="116"/>
      <c r="DD19" s="116"/>
      <c r="DE19" s="116"/>
      <c r="DF19" s="116"/>
      <c r="DG19" s="116"/>
      <c r="DH19" s="116"/>
      <c r="DI19" s="116"/>
      <c r="DJ19" s="116"/>
      <c r="DK19" s="116"/>
      <c r="DL19" s="116"/>
      <c r="DM19" s="116"/>
      <c r="DN19" s="116"/>
      <c r="DO19" s="116"/>
      <c r="DP19" s="116"/>
      <c r="DQ19" s="116"/>
      <c r="DR19" s="116"/>
      <c r="DS19" s="116"/>
      <c r="DT19" s="116"/>
      <c r="DU19" s="116"/>
      <c r="DV19" s="116"/>
      <c r="DW19" s="116"/>
      <c r="DX19" s="116"/>
      <c r="DY19" s="116"/>
      <c r="DZ19" s="116"/>
      <c r="EA19" s="116"/>
      <c r="EB19" s="116"/>
      <c r="EC19" s="116"/>
      <c r="ED19" s="116"/>
      <c r="EE19" s="116"/>
      <c r="EF19" s="116"/>
      <c r="EG19" s="116"/>
      <c r="EH19" s="116"/>
      <c r="EI19" s="116"/>
      <c r="EJ19" s="116"/>
      <c r="EK19" s="116"/>
      <c r="EL19" s="116"/>
      <c r="EM19" s="116"/>
      <c r="EN19" s="116"/>
      <c r="EO19" s="116"/>
      <c r="EP19" s="116"/>
      <c r="EQ19" s="116"/>
      <c r="ER19" s="116"/>
      <c r="ES19" s="116"/>
      <c r="ET19" s="116"/>
      <c r="EU19" s="116"/>
      <c r="EV19" s="116"/>
      <c r="EW19" s="116"/>
      <c r="EX19" s="116"/>
      <c r="EY19" s="116"/>
      <c r="EZ19" s="116"/>
      <c r="FA19" s="116"/>
      <c r="FB19" s="116"/>
      <c r="FC19" s="116"/>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c r="GR19" s="116"/>
      <c r="GS19" s="116"/>
      <c r="GT19" s="116"/>
      <c r="GU19" s="116"/>
      <c r="GV19" s="116"/>
      <c r="GW19" s="116"/>
      <c r="GX19" s="116"/>
      <c r="GY19" s="116"/>
      <c r="GZ19" s="116"/>
      <c r="HA19" s="116"/>
      <c r="HB19" s="116"/>
      <c r="HC19" s="116"/>
      <c r="HD19" s="116"/>
      <c r="HE19" s="116"/>
      <c r="HF19" s="116"/>
      <c r="HG19" s="116"/>
      <c r="HH19" s="116"/>
      <c r="HI19" s="116"/>
      <c r="HJ19" s="116"/>
      <c r="HK19" s="116"/>
      <c r="HL19" s="116"/>
      <c r="HM19" s="116"/>
      <c r="HN19" s="116"/>
      <c r="HO19" s="116"/>
      <c r="HP19" s="116"/>
      <c r="HQ19" s="116"/>
      <c r="HR19" s="116"/>
      <c r="HS19" s="116"/>
      <c r="HT19" s="116"/>
      <c r="HU19" s="116"/>
      <c r="HV19" s="116"/>
      <c r="HW19" s="116"/>
      <c r="HX19" s="116"/>
      <c r="HY19" s="116"/>
      <c r="HZ19" s="116"/>
      <c r="IA19" s="116"/>
      <c r="IB19" s="116"/>
      <c r="IC19" s="116"/>
      <c r="ID19" s="116"/>
      <c r="IE19" s="116"/>
      <c r="IF19" s="116"/>
      <c r="IG19" s="116"/>
      <c r="IH19" s="116"/>
      <c r="II19" s="116"/>
      <c r="IJ19" s="116"/>
      <c r="IK19" s="116"/>
    </row>
    <row r="20" spans="1:245" s="116" customFormat="1">
      <c r="D20" s="600"/>
      <c r="E20" s="600"/>
      <c r="F20" s="357"/>
      <c r="G20" s="358"/>
      <c r="H20" s="358"/>
      <c r="I20" s="367"/>
      <c r="J20" s="36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row>
    <row r="21" spans="1:245" s="116" customFormat="1" ht="18">
      <c r="A21" s="728" t="s">
        <v>209</v>
      </c>
      <c r="B21" s="728"/>
      <c r="C21" s="728"/>
      <c r="D21" s="728"/>
      <c r="F21" s="737"/>
      <c r="G21" s="738"/>
      <c r="H21" s="738"/>
      <c r="I21" s="738"/>
      <c r="J21" s="73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row>
    <row r="22" spans="1:245" ht="273.75" customHeight="1">
      <c r="A22" s="443" t="s">
        <v>7</v>
      </c>
      <c r="B22" s="444" t="s">
        <v>313</v>
      </c>
      <c r="C22" s="444" t="s">
        <v>411</v>
      </c>
      <c r="D22" s="619" t="s">
        <v>666</v>
      </c>
      <c r="F22" s="435" t="s">
        <v>320</v>
      </c>
      <c r="G22" s="435" t="s">
        <v>321</v>
      </c>
      <c r="H22" s="435" t="s">
        <v>320</v>
      </c>
      <c r="I22" s="439" t="s">
        <v>596</v>
      </c>
      <c r="J22" s="290"/>
    </row>
    <row r="23" spans="1:245" ht="168.75" customHeight="1">
      <c r="A23" s="719" t="s">
        <v>8</v>
      </c>
      <c r="B23" s="444" t="s">
        <v>314</v>
      </c>
      <c r="C23" s="444" t="s">
        <v>410</v>
      </c>
      <c r="D23" s="445" t="s">
        <v>580</v>
      </c>
      <c r="F23" s="435" t="s">
        <v>320</v>
      </c>
      <c r="G23" s="435" t="s">
        <v>322</v>
      </c>
      <c r="H23" s="435" t="s">
        <v>320</v>
      </c>
      <c r="I23" s="439" t="s">
        <v>342</v>
      </c>
      <c r="J23" s="290"/>
    </row>
    <row r="24" spans="1:245" ht="157.5" customHeight="1">
      <c r="A24" s="720"/>
      <c r="B24" s="618" t="s">
        <v>609</v>
      </c>
      <c r="C24" s="618" t="s">
        <v>315</v>
      </c>
      <c r="D24" s="619" t="s">
        <v>610</v>
      </c>
      <c r="E24" s="664"/>
      <c r="F24" s="665" t="s">
        <v>2</v>
      </c>
      <c r="G24" s="665" t="s">
        <v>2</v>
      </c>
      <c r="H24" s="665" t="s">
        <v>2</v>
      </c>
      <c r="I24" s="666" t="s">
        <v>667</v>
      </c>
      <c r="J24" s="290"/>
    </row>
    <row r="25" spans="1:245" ht="102">
      <c r="A25" s="721"/>
      <c r="B25" s="444" t="s">
        <v>317</v>
      </c>
      <c r="C25" s="446" t="s">
        <v>407</v>
      </c>
      <c r="D25" s="447" t="s">
        <v>319</v>
      </c>
      <c r="F25" s="435" t="s">
        <v>320</v>
      </c>
      <c r="G25" s="435" t="s">
        <v>322</v>
      </c>
      <c r="H25" s="435" t="s">
        <v>320</v>
      </c>
      <c r="I25" s="439" t="s">
        <v>343</v>
      </c>
      <c r="J25" s="290"/>
    </row>
    <row r="26" spans="1:245" ht="102">
      <c r="A26" s="725" t="s">
        <v>9</v>
      </c>
      <c r="B26" s="448" t="s">
        <v>316</v>
      </c>
      <c r="C26" s="449" t="s">
        <v>408</v>
      </c>
      <c r="D26" s="447" t="s">
        <v>325</v>
      </c>
      <c r="F26" s="435" t="s">
        <v>323</v>
      </c>
      <c r="G26" s="435" t="s">
        <v>322</v>
      </c>
      <c r="H26" s="435" t="s">
        <v>324</v>
      </c>
      <c r="I26" s="439" t="s">
        <v>344</v>
      </c>
      <c r="J26" s="290"/>
    </row>
    <row r="27" spans="1:245" ht="114" customHeight="1">
      <c r="A27" s="726"/>
      <c r="B27" s="449" t="s">
        <v>326</v>
      </c>
      <c r="C27" s="449" t="s">
        <v>409</v>
      </c>
      <c r="D27" s="438" t="s">
        <v>327</v>
      </c>
      <c r="F27" s="435" t="s">
        <v>324</v>
      </c>
      <c r="G27" s="435" t="s">
        <v>322</v>
      </c>
      <c r="H27" s="435" t="s">
        <v>324</v>
      </c>
      <c r="I27" s="439" t="s">
        <v>345</v>
      </c>
      <c r="J27" s="290"/>
    </row>
    <row r="28" spans="1:245" ht="49.5" hidden="1" customHeight="1">
      <c r="A28" s="227" t="s">
        <v>10</v>
      </c>
      <c r="B28" s="353" t="s">
        <v>231</v>
      </c>
      <c r="C28" s="354" t="s">
        <v>231</v>
      </c>
      <c r="D28" s="225" t="s">
        <v>231</v>
      </c>
      <c r="F28" s="426" t="s">
        <v>231</v>
      </c>
      <c r="G28" s="426" t="s">
        <v>231</v>
      </c>
      <c r="H28" s="426" t="s">
        <v>231</v>
      </c>
      <c r="I28" s="426" t="s">
        <v>231</v>
      </c>
      <c r="J28" s="426" t="s">
        <v>231</v>
      </c>
    </row>
    <row r="29" spans="1:245" s="167" customFormat="1" ht="38.25" hidden="1">
      <c r="A29" s="431" t="s">
        <v>173</v>
      </c>
      <c r="B29" s="432" t="s">
        <v>231</v>
      </c>
      <c r="C29" s="432" t="s">
        <v>231</v>
      </c>
      <c r="D29" s="432" t="s">
        <v>231</v>
      </c>
      <c r="E29" s="433"/>
      <c r="F29" s="426" t="s">
        <v>231</v>
      </c>
      <c r="G29" s="426" t="s">
        <v>231</v>
      </c>
      <c r="H29" s="426" t="s">
        <v>231</v>
      </c>
      <c r="I29" s="426" t="s">
        <v>231</v>
      </c>
      <c r="J29" s="426" t="s">
        <v>231</v>
      </c>
    </row>
    <row r="30" spans="1:245">
      <c r="A30" s="103"/>
      <c r="B30" s="103"/>
      <c r="C30" s="123"/>
      <c r="D30" s="123"/>
      <c r="E30" s="123"/>
    </row>
    <row r="31" spans="1:245">
      <c r="A31" s="103"/>
      <c r="B31" s="103"/>
      <c r="C31" s="123"/>
      <c r="D31" s="123"/>
      <c r="E31" s="123"/>
    </row>
    <row r="32" spans="1:245">
      <c r="A32" s="103"/>
      <c r="B32" s="103"/>
      <c r="C32" s="123"/>
      <c r="D32" s="123"/>
      <c r="E32" s="123"/>
    </row>
    <row r="33" spans="1:5">
      <c r="A33" s="103"/>
      <c r="B33" s="103"/>
      <c r="C33" s="123"/>
      <c r="D33" s="123"/>
      <c r="E33" s="123"/>
    </row>
    <row r="34" spans="1:5">
      <c r="A34" s="103"/>
      <c r="B34" s="103"/>
      <c r="C34" s="123"/>
      <c r="D34" s="123"/>
      <c r="E34" s="123"/>
    </row>
    <row r="35" spans="1:5">
      <c r="A35" s="103"/>
      <c r="B35" s="103"/>
      <c r="C35" s="123"/>
      <c r="D35" s="123"/>
      <c r="E35" s="123"/>
    </row>
    <row r="36" spans="1:5">
      <c r="A36" s="103"/>
      <c r="B36" s="103"/>
      <c r="C36" s="123"/>
      <c r="D36" s="123"/>
      <c r="E36" s="123"/>
    </row>
    <row r="37" spans="1:5">
      <c r="A37" s="103"/>
      <c r="B37" s="103"/>
      <c r="C37" s="123"/>
      <c r="D37" s="123"/>
      <c r="E37" s="123"/>
    </row>
    <row r="38" spans="1:5">
      <c r="A38" s="103"/>
      <c r="B38" s="103"/>
      <c r="C38" s="123"/>
      <c r="D38" s="123"/>
      <c r="E38" s="123"/>
    </row>
    <row r="39" spans="1:5">
      <c r="A39" s="103"/>
      <c r="B39" s="103"/>
      <c r="C39" s="123"/>
      <c r="D39" s="123"/>
      <c r="E39" s="123"/>
    </row>
    <row r="40" spans="1:5">
      <c r="A40" s="103"/>
      <c r="B40" s="103"/>
      <c r="C40" s="123"/>
      <c r="D40" s="123"/>
      <c r="E40" s="123"/>
    </row>
    <row r="41" spans="1:5">
      <c r="A41" s="103"/>
      <c r="B41" s="103"/>
      <c r="C41" s="123"/>
      <c r="D41" s="123"/>
      <c r="E41" s="123"/>
    </row>
    <row r="42" spans="1:5">
      <c r="A42" s="103"/>
      <c r="B42" s="103"/>
      <c r="C42" s="123"/>
      <c r="D42" s="123"/>
      <c r="E42" s="123"/>
    </row>
    <row r="43" spans="1:5">
      <c r="A43" s="103"/>
      <c r="B43" s="103"/>
      <c r="C43" s="123"/>
      <c r="D43" s="123"/>
      <c r="E43" s="123"/>
    </row>
    <row r="44" spans="1:5">
      <c r="A44" s="103"/>
      <c r="B44" s="103"/>
      <c r="C44" s="123"/>
      <c r="D44" s="123"/>
      <c r="E44" s="123"/>
    </row>
    <row r="45" spans="1:5">
      <c r="A45" s="103"/>
      <c r="B45" s="103"/>
      <c r="C45" s="123"/>
      <c r="D45" s="123"/>
      <c r="E45" s="123"/>
    </row>
    <row r="46" spans="1:5">
      <c r="A46" s="103"/>
      <c r="B46" s="103"/>
      <c r="C46" s="123"/>
      <c r="D46" s="123"/>
      <c r="E46" s="123"/>
    </row>
    <row r="47" spans="1:5">
      <c r="A47" s="103"/>
      <c r="B47" s="103"/>
      <c r="C47" s="123"/>
      <c r="D47" s="123"/>
      <c r="E47" s="123"/>
    </row>
    <row r="48" spans="1:5">
      <c r="A48" s="103"/>
      <c r="B48" s="103"/>
      <c r="C48" s="123"/>
      <c r="D48" s="123"/>
      <c r="E48" s="123"/>
    </row>
    <row r="49" spans="1:5">
      <c r="A49" s="103"/>
      <c r="B49" s="103"/>
      <c r="C49" s="123"/>
      <c r="D49" s="123"/>
      <c r="E49" s="123"/>
    </row>
    <row r="50" spans="1:5">
      <c r="A50" s="103"/>
      <c r="B50" s="103"/>
      <c r="C50" s="123"/>
      <c r="D50" s="123"/>
      <c r="E50" s="123"/>
    </row>
    <row r="51" spans="1:5">
      <c r="A51" s="103"/>
      <c r="B51" s="103"/>
      <c r="C51" s="123"/>
      <c r="D51" s="123"/>
      <c r="E51" s="123"/>
    </row>
    <row r="52" spans="1:5">
      <c r="A52" s="103"/>
      <c r="B52" s="103"/>
      <c r="C52" s="123"/>
      <c r="D52" s="123"/>
      <c r="E52" s="123"/>
    </row>
    <row r="53" spans="1:5">
      <c r="A53" s="103"/>
      <c r="B53" s="103"/>
      <c r="C53" s="123"/>
      <c r="D53" s="123"/>
      <c r="E53" s="123"/>
    </row>
    <row r="54" spans="1:5">
      <c r="A54" s="103"/>
      <c r="B54" s="103"/>
      <c r="C54" s="123"/>
      <c r="D54" s="123"/>
      <c r="E54" s="123"/>
    </row>
    <row r="55" spans="1:5">
      <c r="A55" s="103"/>
      <c r="B55" s="103"/>
      <c r="C55" s="123"/>
      <c r="D55" s="123"/>
      <c r="E55" s="123"/>
    </row>
    <row r="56" spans="1:5">
      <c r="A56" s="103"/>
      <c r="B56" s="103"/>
      <c r="C56" s="123"/>
      <c r="D56" s="123"/>
      <c r="E56" s="123"/>
    </row>
    <row r="57" spans="1:5">
      <c r="A57" s="103"/>
      <c r="B57" s="103"/>
      <c r="C57" s="123"/>
      <c r="D57" s="123"/>
      <c r="E57" s="123"/>
    </row>
    <row r="58" spans="1:5">
      <c r="A58" s="103"/>
      <c r="B58" s="103"/>
      <c r="C58" s="123"/>
      <c r="D58" s="123"/>
      <c r="E58" s="123"/>
    </row>
    <row r="59" spans="1:5">
      <c r="A59" s="103"/>
      <c r="B59" s="103"/>
      <c r="C59" s="123"/>
      <c r="D59" s="123"/>
      <c r="E59" s="123"/>
    </row>
    <row r="60" spans="1:5">
      <c r="A60" s="103"/>
      <c r="B60" s="103"/>
      <c r="C60" s="123"/>
      <c r="D60" s="123"/>
      <c r="E60" s="123"/>
    </row>
    <row r="61" spans="1:5">
      <c r="A61" s="103"/>
      <c r="B61" s="103"/>
      <c r="C61" s="123"/>
      <c r="D61" s="123"/>
      <c r="E61" s="123"/>
    </row>
    <row r="62" spans="1:5">
      <c r="A62" s="103"/>
      <c r="B62" s="103"/>
      <c r="C62" s="123"/>
      <c r="D62" s="123"/>
      <c r="E62" s="123"/>
    </row>
    <row r="63" spans="1:5">
      <c r="A63" s="103"/>
      <c r="B63" s="103"/>
      <c r="C63" s="123"/>
      <c r="D63" s="123"/>
      <c r="E63" s="123"/>
    </row>
    <row r="64" spans="1:5">
      <c r="A64" s="103"/>
      <c r="B64" s="103"/>
      <c r="C64" s="123"/>
      <c r="D64" s="123"/>
      <c r="E64" s="123"/>
    </row>
    <row r="65" spans="1:5">
      <c r="A65" s="103"/>
      <c r="B65" s="103"/>
      <c r="C65" s="123"/>
      <c r="D65" s="123"/>
      <c r="E65" s="123"/>
    </row>
    <row r="66" spans="1:5">
      <c r="A66" s="103"/>
      <c r="B66" s="103"/>
      <c r="C66" s="123"/>
      <c r="D66" s="123"/>
      <c r="E66" s="123"/>
    </row>
    <row r="67" spans="1:5">
      <c r="A67" s="103"/>
      <c r="B67" s="103"/>
      <c r="C67" s="123"/>
      <c r="D67" s="123"/>
      <c r="E67" s="123"/>
    </row>
    <row r="68" spans="1:5">
      <c r="A68" s="103"/>
      <c r="B68" s="103"/>
      <c r="C68" s="123"/>
      <c r="D68" s="123"/>
      <c r="E68" s="123"/>
    </row>
    <row r="69" spans="1:5">
      <c r="A69" s="103"/>
      <c r="B69" s="103"/>
      <c r="C69" s="123"/>
      <c r="D69" s="123"/>
      <c r="E69" s="123"/>
    </row>
    <row r="70" spans="1:5">
      <c r="A70" s="103"/>
      <c r="B70" s="103"/>
      <c r="C70" s="123"/>
      <c r="D70" s="123"/>
      <c r="E70" s="123"/>
    </row>
    <row r="71" spans="1:5">
      <c r="A71" s="103"/>
      <c r="B71" s="103"/>
      <c r="C71" s="123"/>
      <c r="D71" s="123"/>
      <c r="E71" s="123"/>
    </row>
    <row r="72" spans="1:5">
      <c r="A72" s="103"/>
      <c r="B72" s="103"/>
      <c r="C72" s="123"/>
      <c r="D72" s="123"/>
      <c r="E72" s="123"/>
    </row>
    <row r="73" spans="1:5">
      <c r="A73" s="103"/>
      <c r="B73" s="103"/>
      <c r="C73" s="123"/>
      <c r="D73" s="123"/>
      <c r="E73" s="123"/>
    </row>
    <row r="74" spans="1:5">
      <c r="A74" s="103"/>
      <c r="B74" s="103"/>
      <c r="C74" s="123"/>
      <c r="D74" s="123"/>
      <c r="E74" s="123"/>
    </row>
    <row r="75" spans="1:5">
      <c r="A75" s="103"/>
      <c r="B75" s="103"/>
      <c r="C75" s="123"/>
      <c r="D75" s="123"/>
      <c r="E75" s="123"/>
    </row>
    <row r="76" spans="1:5">
      <c r="A76" s="103"/>
      <c r="B76" s="103"/>
      <c r="C76" s="123"/>
      <c r="D76" s="123"/>
      <c r="E76" s="123"/>
    </row>
    <row r="77" spans="1:5">
      <c r="A77" s="103"/>
      <c r="B77" s="103"/>
      <c r="C77" s="123"/>
      <c r="D77" s="123"/>
      <c r="E77" s="123"/>
    </row>
    <row r="78" spans="1:5">
      <c r="A78" s="103"/>
      <c r="B78" s="103"/>
      <c r="C78" s="123"/>
      <c r="D78" s="123"/>
      <c r="E78" s="123"/>
    </row>
    <row r="79" spans="1:5">
      <c r="A79" s="103"/>
      <c r="B79" s="103"/>
      <c r="C79" s="123"/>
      <c r="D79" s="123"/>
      <c r="E79" s="123"/>
    </row>
    <row r="80" spans="1:5">
      <c r="A80" s="103"/>
      <c r="B80" s="103"/>
      <c r="C80" s="123"/>
      <c r="D80" s="123"/>
      <c r="E80" s="123"/>
    </row>
    <row r="81" spans="1:5">
      <c r="A81" s="103"/>
      <c r="B81" s="103"/>
      <c r="C81" s="123"/>
      <c r="D81" s="123"/>
      <c r="E81" s="123"/>
    </row>
    <row r="82" spans="1:5">
      <c r="A82" s="103"/>
      <c r="B82" s="103"/>
      <c r="C82" s="123"/>
      <c r="D82" s="123"/>
      <c r="E82" s="123"/>
    </row>
    <row r="83" spans="1:5">
      <c r="A83" s="103"/>
      <c r="B83" s="103"/>
      <c r="C83" s="123"/>
      <c r="D83" s="123"/>
      <c r="E83" s="123"/>
    </row>
    <row r="84" spans="1:5">
      <c r="A84" s="103"/>
      <c r="B84" s="103"/>
      <c r="C84" s="123"/>
      <c r="D84" s="123"/>
      <c r="E84" s="123"/>
    </row>
    <row r="85" spans="1:5">
      <c r="A85" s="103"/>
      <c r="B85" s="103"/>
      <c r="C85" s="123"/>
      <c r="D85" s="123"/>
      <c r="E85" s="123"/>
    </row>
    <row r="86" spans="1:5">
      <c r="A86" s="103"/>
      <c r="B86" s="103"/>
      <c r="C86" s="123"/>
      <c r="D86" s="123"/>
      <c r="E86" s="123"/>
    </row>
    <row r="87" spans="1:5">
      <c r="A87" s="103"/>
      <c r="B87" s="103"/>
      <c r="C87" s="123"/>
      <c r="D87" s="123"/>
      <c r="E87" s="123"/>
    </row>
    <row r="88" spans="1:5">
      <c r="A88" s="103"/>
      <c r="B88" s="103"/>
      <c r="C88" s="123"/>
      <c r="D88" s="123"/>
      <c r="E88" s="123"/>
    </row>
    <row r="89" spans="1:5">
      <c r="A89" s="103"/>
      <c r="B89" s="103"/>
      <c r="C89" s="123"/>
      <c r="D89" s="123"/>
      <c r="E89" s="123"/>
    </row>
    <row r="90" spans="1:5">
      <c r="A90" s="103"/>
      <c r="B90" s="103"/>
      <c r="C90" s="123"/>
      <c r="D90" s="123"/>
      <c r="E90" s="123"/>
    </row>
    <row r="91" spans="1:5">
      <c r="A91" s="103"/>
      <c r="B91" s="103"/>
      <c r="C91" s="123"/>
      <c r="D91" s="123"/>
      <c r="E91" s="123"/>
    </row>
    <row r="92" spans="1:5">
      <c r="A92" s="103"/>
      <c r="B92" s="103"/>
      <c r="C92" s="123"/>
      <c r="D92" s="123"/>
      <c r="E92" s="123"/>
    </row>
    <row r="93" spans="1:5">
      <c r="A93" s="103"/>
      <c r="B93" s="103"/>
      <c r="C93" s="123"/>
      <c r="D93" s="123"/>
      <c r="E93" s="123"/>
    </row>
    <row r="94" spans="1:5">
      <c r="A94" s="103"/>
      <c r="B94" s="103"/>
      <c r="C94" s="123"/>
      <c r="D94" s="123"/>
      <c r="E94" s="123"/>
    </row>
    <row r="95" spans="1:5">
      <c r="A95" s="103"/>
      <c r="B95" s="103"/>
      <c r="C95" s="123"/>
      <c r="D95" s="123"/>
      <c r="E95" s="123"/>
    </row>
    <row r="96" spans="1:5">
      <c r="A96" s="103"/>
      <c r="B96" s="103"/>
      <c r="C96" s="123"/>
      <c r="D96" s="123"/>
      <c r="E96" s="123"/>
    </row>
    <row r="97" spans="1:5">
      <c r="A97" s="103"/>
      <c r="B97" s="103"/>
      <c r="C97" s="123"/>
      <c r="D97" s="123"/>
      <c r="E97" s="123"/>
    </row>
    <row r="98" spans="1:5">
      <c r="A98" s="103"/>
      <c r="B98" s="103"/>
      <c r="C98" s="123"/>
      <c r="D98" s="123"/>
      <c r="E98" s="123"/>
    </row>
    <row r="99" spans="1:5">
      <c r="A99" s="103"/>
      <c r="B99" s="103"/>
      <c r="C99" s="123"/>
      <c r="D99" s="123"/>
      <c r="E99" s="123"/>
    </row>
    <row r="100" spans="1:5">
      <c r="A100" s="103"/>
      <c r="B100" s="103"/>
      <c r="C100" s="123"/>
      <c r="D100" s="123"/>
      <c r="E100" s="123"/>
    </row>
    <row r="101" spans="1:5">
      <c r="A101" s="103"/>
      <c r="B101" s="103"/>
      <c r="C101" s="123"/>
      <c r="D101" s="123"/>
      <c r="E101" s="123"/>
    </row>
    <row r="102" spans="1:5">
      <c r="A102" s="103"/>
      <c r="B102" s="103"/>
      <c r="C102" s="123"/>
      <c r="D102" s="123"/>
      <c r="E102" s="123"/>
    </row>
    <row r="103" spans="1:5">
      <c r="A103" s="103"/>
      <c r="B103" s="103"/>
      <c r="C103" s="123"/>
      <c r="D103" s="123"/>
      <c r="E103" s="123"/>
    </row>
    <row r="104" spans="1:5">
      <c r="A104" s="103"/>
      <c r="B104" s="103"/>
      <c r="C104" s="123"/>
      <c r="D104" s="123"/>
      <c r="E104" s="123"/>
    </row>
    <row r="105" spans="1:5">
      <c r="A105" s="103"/>
      <c r="B105" s="103"/>
      <c r="C105" s="123"/>
      <c r="D105" s="123"/>
      <c r="E105" s="123"/>
    </row>
    <row r="106" spans="1:5">
      <c r="A106" s="103"/>
      <c r="B106" s="103"/>
      <c r="C106" s="123"/>
      <c r="D106" s="123"/>
      <c r="E106" s="123"/>
    </row>
    <row r="107" spans="1:5">
      <c r="A107" s="103"/>
      <c r="B107" s="103"/>
      <c r="C107" s="123"/>
      <c r="D107" s="123"/>
      <c r="E107" s="123"/>
    </row>
    <row r="108" spans="1:5">
      <c r="A108" s="103"/>
      <c r="B108" s="103"/>
      <c r="C108" s="123"/>
      <c r="D108" s="123"/>
      <c r="E108" s="123"/>
    </row>
    <row r="109" spans="1:5">
      <c r="A109" s="103"/>
      <c r="B109" s="103"/>
      <c r="C109" s="123"/>
      <c r="D109" s="123"/>
      <c r="E109" s="123"/>
    </row>
    <row r="110" spans="1:5">
      <c r="A110" s="103"/>
      <c r="B110" s="103"/>
      <c r="C110" s="123"/>
      <c r="D110" s="123"/>
      <c r="E110" s="123"/>
    </row>
    <row r="111" spans="1:5">
      <c r="A111" s="103"/>
      <c r="B111" s="103"/>
      <c r="C111" s="123"/>
      <c r="D111" s="123"/>
      <c r="E111" s="123"/>
    </row>
    <row r="112" spans="1:5">
      <c r="A112" s="103"/>
      <c r="B112" s="103"/>
      <c r="C112" s="123"/>
      <c r="D112" s="123"/>
      <c r="E112" s="123"/>
    </row>
    <row r="113" spans="1:5">
      <c r="A113" s="103"/>
      <c r="B113" s="103"/>
      <c r="C113" s="123"/>
      <c r="D113" s="123"/>
      <c r="E113" s="123"/>
    </row>
    <row r="114" spans="1:5">
      <c r="A114" s="103"/>
      <c r="B114" s="103"/>
      <c r="C114" s="123"/>
      <c r="D114" s="123"/>
      <c r="E114" s="123"/>
    </row>
    <row r="115" spans="1:5">
      <c r="A115" s="103"/>
      <c r="B115" s="103"/>
      <c r="C115" s="123"/>
      <c r="D115" s="123"/>
      <c r="E115" s="123"/>
    </row>
    <row r="116" spans="1:5">
      <c r="A116" s="103"/>
      <c r="B116" s="103"/>
      <c r="C116" s="123"/>
      <c r="D116" s="123"/>
      <c r="E116" s="123"/>
    </row>
    <row r="117" spans="1:5">
      <c r="A117" s="103"/>
      <c r="B117" s="103"/>
      <c r="C117" s="123"/>
      <c r="D117" s="123"/>
      <c r="E117" s="123"/>
    </row>
    <row r="118" spans="1:5">
      <c r="A118" s="103"/>
      <c r="B118" s="103"/>
      <c r="C118" s="123"/>
      <c r="D118" s="123"/>
      <c r="E118" s="123"/>
    </row>
    <row r="119" spans="1:5">
      <c r="A119" s="103"/>
      <c r="B119" s="103"/>
      <c r="C119" s="123"/>
      <c r="D119" s="123"/>
      <c r="E119" s="123"/>
    </row>
    <row r="120" spans="1:5">
      <c r="A120" s="103"/>
      <c r="B120" s="103"/>
      <c r="C120" s="123"/>
      <c r="D120" s="123"/>
      <c r="E120" s="123"/>
    </row>
    <row r="121" spans="1:5">
      <c r="A121" s="103"/>
      <c r="B121" s="103"/>
      <c r="C121" s="123"/>
      <c r="D121" s="123"/>
      <c r="E121" s="123"/>
    </row>
    <row r="122" spans="1:5">
      <c r="A122" s="103"/>
      <c r="B122" s="103"/>
      <c r="C122" s="123"/>
      <c r="D122" s="123"/>
      <c r="E122" s="123"/>
    </row>
    <row r="123" spans="1:5">
      <c r="A123" s="103"/>
      <c r="B123" s="103"/>
      <c r="C123" s="123"/>
      <c r="D123" s="123"/>
      <c r="E123" s="123"/>
    </row>
    <row r="124" spans="1:5">
      <c r="A124" s="103"/>
      <c r="B124" s="103"/>
      <c r="C124" s="123"/>
      <c r="D124" s="123"/>
      <c r="E124" s="123"/>
    </row>
    <row r="125" spans="1:5">
      <c r="A125" s="103"/>
      <c r="B125" s="103"/>
      <c r="C125" s="123"/>
      <c r="D125" s="123"/>
      <c r="E125" s="123"/>
    </row>
    <row r="126" spans="1:5">
      <c r="A126" s="103"/>
      <c r="B126" s="103"/>
      <c r="C126" s="123"/>
      <c r="D126" s="123"/>
      <c r="E126" s="123"/>
    </row>
    <row r="127" spans="1:5">
      <c r="A127" s="103"/>
      <c r="B127" s="103"/>
      <c r="C127" s="123"/>
      <c r="D127" s="123"/>
      <c r="E127" s="123"/>
    </row>
    <row r="128" spans="1:5">
      <c r="A128" s="103"/>
      <c r="B128" s="103"/>
      <c r="C128" s="123"/>
      <c r="D128" s="123"/>
      <c r="E128" s="123"/>
    </row>
    <row r="129" spans="1:5">
      <c r="A129" s="103"/>
      <c r="B129" s="103"/>
      <c r="C129" s="123"/>
      <c r="D129" s="123"/>
      <c r="E129" s="123"/>
    </row>
    <row r="130" spans="1:5">
      <c r="A130" s="103"/>
      <c r="B130" s="103"/>
      <c r="C130" s="123"/>
      <c r="D130" s="123"/>
      <c r="E130" s="123"/>
    </row>
    <row r="131" spans="1:5">
      <c r="A131" s="103"/>
      <c r="B131" s="103"/>
      <c r="C131" s="123"/>
      <c r="D131" s="123"/>
      <c r="E131" s="123"/>
    </row>
    <row r="132" spans="1:5">
      <c r="A132" s="103"/>
      <c r="B132" s="103"/>
      <c r="C132" s="123"/>
      <c r="D132" s="123"/>
      <c r="E132" s="123"/>
    </row>
    <row r="133" spans="1:5">
      <c r="A133" s="103"/>
      <c r="B133" s="103"/>
      <c r="C133" s="123"/>
      <c r="D133" s="123"/>
      <c r="E133" s="123"/>
    </row>
    <row r="134" spans="1:5">
      <c r="A134" s="103"/>
      <c r="B134" s="103"/>
      <c r="C134" s="123"/>
      <c r="D134" s="123"/>
      <c r="E134" s="123"/>
    </row>
    <row r="135" spans="1:5">
      <c r="A135" s="103"/>
      <c r="B135" s="103"/>
      <c r="C135" s="123"/>
      <c r="D135" s="123"/>
      <c r="E135" s="123"/>
    </row>
    <row r="136" spans="1:5">
      <c r="A136" s="103"/>
      <c r="B136" s="103"/>
      <c r="C136" s="123"/>
      <c r="D136" s="123"/>
      <c r="E136" s="123"/>
    </row>
    <row r="137" spans="1:5">
      <c r="A137" s="103"/>
      <c r="B137" s="103"/>
      <c r="C137" s="123"/>
      <c r="D137" s="123"/>
      <c r="E137" s="123"/>
    </row>
    <row r="138" spans="1:5">
      <c r="A138" s="103"/>
      <c r="B138" s="103"/>
      <c r="C138" s="123"/>
      <c r="D138" s="123"/>
      <c r="E138" s="123"/>
    </row>
    <row r="139" spans="1:5">
      <c r="A139" s="103"/>
      <c r="B139" s="103"/>
      <c r="C139" s="123"/>
      <c r="D139" s="123"/>
      <c r="E139" s="123"/>
    </row>
    <row r="140" spans="1:5">
      <c r="A140" s="103"/>
      <c r="B140" s="103"/>
      <c r="C140" s="123"/>
      <c r="D140" s="123"/>
      <c r="E140" s="123"/>
    </row>
    <row r="141" spans="1:5">
      <c r="A141" s="103"/>
      <c r="B141" s="103"/>
      <c r="C141" s="123"/>
      <c r="D141" s="123"/>
      <c r="E141" s="123"/>
    </row>
    <row r="142" spans="1:5">
      <c r="A142" s="103"/>
      <c r="B142" s="103"/>
      <c r="C142" s="123"/>
      <c r="D142" s="123"/>
      <c r="E142" s="123"/>
    </row>
    <row r="143" spans="1:5">
      <c r="A143" s="103"/>
      <c r="B143" s="103"/>
      <c r="C143" s="123"/>
      <c r="D143" s="123"/>
      <c r="E143" s="123"/>
    </row>
    <row r="144" spans="1:5">
      <c r="A144" s="103"/>
      <c r="B144" s="103"/>
      <c r="C144" s="123"/>
      <c r="D144" s="123"/>
      <c r="E144" s="123"/>
    </row>
    <row r="145" spans="1:5">
      <c r="A145" s="103"/>
      <c r="B145" s="103"/>
      <c r="C145" s="123"/>
      <c r="D145" s="123"/>
      <c r="E145" s="123"/>
    </row>
    <row r="146" spans="1:5">
      <c r="A146" s="103"/>
      <c r="B146" s="103"/>
      <c r="C146" s="123"/>
      <c r="D146" s="123"/>
      <c r="E146" s="123"/>
    </row>
    <row r="147" spans="1:5">
      <c r="A147" s="103"/>
      <c r="B147" s="103"/>
      <c r="C147" s="123"/>
      <c r="D147" s="123"/>
      <c r="E147" s="123"/>
    </row>
    <row r="148" spans="1:5">
      <c r="A148" s="103"/>
      <c r="B148" s="103"/>
      <c r="C148" s="123"/>
      <c r="D148" s="123"/>
      <c r="E148" s="123"/>
    </row>
    <row r="149" spans="1:5">
      <c r="A149" s="103"/>
      <c r="B149" s="103"/>
      <c r="C149" s="123"/>
      <c r="D149" s="123"/>
      <c r="E149" s="123"/>
    </row>
    <row r="150" spans="1:5">
      <c r="A150" s="103"/>
      <c r="B150" s="103"/>
      <c r="C150" s="123"/>
      <c r="D150" s="123"/>
      <c r="E150" s="123"/>
    </row>
    <row r="151" spans="1:5">
      <c r="A151" s="103"/>
      <c r="B151" s="103"/>
      <c r="C151" s="123"/>
      <c r="D151" s="123"/>
      <c r="E151" s="123"/>
    </row>
    <row r="152" spans="1:5">
      <c r="A152" s="103"/>
      <c r="B152" s="103"/>
      <c r="C152" s="123"/>
      <c r="D152" s="123"/>
      <c r="E152" s="123"/>
    </row>
    <row r="153" spans="1:5">
      <c r="A153" s="103"/>
      <c r="B153" s="103"/>
      <c r="C153" s="123"/>
      <c r="D153" s="123"/>
      <c r="E153" s="123"/>
    </row>
    <row r="154" spans="1:5">
      <c r="A154" s="103"/>
      <c r="B154" s="103"/>
      <c r="C154" s="123"/>
      <c r="D154" s="123"/>
      <c r="E154" s="123"/>
    </row>
    <row r="155" spans="1:5">
      <c r="A155" s="103"/>
      <c r="B155" s="103"/>
      <c r="C155" s="123"/>
      <c r="D155" s="123"/>
      <c r="E155" s="123"/>
    </row>
    <row r="156" spans="1:5">
      <c r="A156" s="103"/>
      <c r="B156" s="103"/>
      <c r="C156" s="123"/>
      <c r="D156" s="123"/>
      <c r="E156" s="123"/>
    </row>
    <row r="157" spans="1:5">
      <c r="A157" s="103"/>
      <c r="B157" s="103"/>
      <c r="C157" s="123"/>
      <c r="D157" s="123"/>
      <c r="E157" s="123"/>
    </row>
    <row r="158" spans="1:5">
      <c r="A158" s="103"/>
      <c r="B158" s="103"/>
      <c r="C158" s="123"/>
      <c r="D158" s="123"/>
      <c r="E158" s="123"/>
    </row>
    <row r="159" spans="1:5">
      <c r="A159" s="103"/>
      <c r="B159" s="103"/>
      <c r="C159" s="123"/>
      <c r="D159" s="123"/>
      <c r="E159" s="123"/>
    </row>
    <row r="160" spans="1:5">
      <c r="A160" s="103"/>
      <c r="B160" s="103"/>
      <c r="C160" s="123"/>
      <c r="D160" s="123"/>
      <c r="E160" s="123"/>
    </row>
    <row r="161" spans="1:5">
      <c r="A161" s="103"/>
      <c r="B161" s="103"/>
      <c r="C161" s="123"/>
      <c r="D161" s="123"/>
      <c r="E161" s="123"/>
    </row>
    <row r="162" spans="1:5">
      <c r="A162" s="103"/>
      <c r="B162" s="103"/>
      <c r="C162" s="123"/>
      <c r="D162" s="123"/>
      <c r="E162" s="123"/>
    </row>
    <row r="163" spans="1:5">
      <c r="A163" s="103"/>
      <c r="B163" s="103"/>
      <c r="C163" s="123"/>
      <c r="D163" s="123"/>
      <c r="E163" s="123"/>
    </row>
    <row r="164" spans="1:5">
      <c r="A164" s="103"/>
      <c r="B164" s="103"/>
      <c r="C164" s="123"/>
      <c r="D164" s="123"/>
      <c r="E164" s="123"/>
    </row>
    <row r="165" spans="1:5">
      <c r="A165" s="103"/>
      <c r="B165" s="103"/>
      <c r="C165" s="123"/>
      <c r="D165" s="123"/>
      <c r="E165" s="123"/>
    </row>
    <row r="166" spans="1:5">
      <c r="A166" s="103"/>
      <c r="B166" s="103"/>
      <c r="C166" s="123"/>
      <c r="D166" s="123"/>
      <c r="E166" s="123"/>
    </row>
    <row r="167" spans="1:5">
      <c r="A167" s="103"/>
      <c r="B167" s="103"/>
      <c r="C167" s="123"/>
      <c r="D167" s="123"/>
      <c r="E167" s="123"/>
    </row>
    <row r="168" spans="1:5">
      <c r="A168" s="103"/>
      <c r="B168" s="103"/>
      <c r="C168" s="123"/>
      <c r="D168" s="123"/>
      <c r="E168" s="123"/>
    </row>
    <row r="169" spans="1:5">
      <c r="A169" s="103"/>
      <c r="B169" s="103"/>
      <c r="C169" s="123"/>
      <c r="D169" s="123"/>
      <c r="E169" s="123"/>
    </row>
    <row r="170" spans="1:5">
      <c r="A170" s="103"/>
      <c r="B170" s="103"/>
      <c r="C170" s="123"/>
      <c r="D170" s="123"/>
      <c r="E170" s="123"/>
    </row>
    <row r="171" spans="1:5">
      <c r="A171" s="103"/>
      <c r="B171" s="103"/>
      <c r="C171" s="123"/>
      <c r="D171" s="123"/>
      <c r="E171" s="123"/>
    </row>
    <row r="172" spans="1:5">
      <c r="A172" s="103"/>
      <c r="B172" s="103"/>
      <c r="C172" s="123"/>
      <c r="D172" s="123"/>
      <c r="E172" s="123"/>
    </row>
    <row r="173" spans="1:5">
      <c r="A173" s="103"/>
      <c r="B173" s="103"/>
      <c r="C173" s="123"/>
      <c r="D173" s="123"/>
      <c r="E173" s="123"/>
    </row>
    <row r="174" spans="1:5">
      <c r="A174" s="103"/>
      <c r="B174" s="103"/>
      <c r="C174" s="123"/>
      <c r="D174" s="123"/>
      <c r="E174" s="123"/>
    </row>
    <row r="175" spans="1:5">
      <c r="A175" s="103"/>
      <c r="B175" s="103"/>
      <c r="C175" s="123"/>
      <c r="D175" s="123"/>
      <c r="E175" s="123"/>
    </row>
    <row r="176" spans="1:5">
      <c r="A176" s="103"/>
      <c r="B176" s="103"/>
      <c r="C176" s="123"/>
      <c r="D176" s="123"/>
      <c r="E176" s="123"/>
    </row>
    <row r="177" spans="1:5">
      <c r="A177" s="103"/>
      <c r="B177" s="103"/>
      <c r="C177" s="123"/>
      <c r="D177" s="123"/>
      <c r="E177" s="123"/>
    </row>
    <row r="178" spans="1:5">
      <c r="A178" s="103"/>
      <c r="B178" s="103"/>
      <c r="C178" s="123"/>
      <c r="D178" s="123"/>
      <c r="E178" s="123"/>
    </row>
    <row r="179" spans="1:5">
      <c r="A179" s="103"/>
      <c r="B179" s="103"/>
      <c r="C179" s="123"/>
      <c r="D179" s="123"/>
      <c r="E179" s="123"/>
    </row>
    <row r="180" spans="1:5">
      <c r="A180" s="103"/>
      <c r="B180" s="103"/>
      <c r="C180" s="123"/>
      <c r="D180" s="123"/>
      <c r="E180" s="123"/>
    </row>
    <row r="181" spans="1:5">
      <c r="A181" s="103"/>
      <c r="B181" s="103"/>
      <c r="C181" s="123"/>
      <c r="D181" s="123"/>
      <c r="E181" s="123"/>
    </row>
    <row r="182" spans="1:5">
      <c r="A182" s="103"/>
      <c r="B182" s="103"/>
      <c r="C182" s="123"/>
      <c r="D182" s="123"/>
      <c r="E182" s="123"/>
    </row>
    <row r="183" spans="1:5">
      <c r="A183" s="103"/>
      <c r="B183" s="103"/>
      <c r="C183" s="123"/>
      <c r="D183" s="123"/>
      <c r="E183" s="123"/>
    </row>
    <row r="184" spans="1:5">
      <c r="A184" s="103"/>
      <c r="B184" s="103"/>
      <c r="C184" s="123"/>
      <c r="D184" s="123"/>
      <c r="E184" s="123"/>
    </row>
    <row r="185" spans="1:5">
      <c r="A185" s="103"/>
      <c r="B185" s="103"/>
      <c r="C185" s="123"/>
      <c r="D185" s="123"/>
      <c r="E185" s="123"/>
    </row>
    <row r="186" spans="1:5">
      <c r="A186" s="103"/>
      <c r="B186" s="103"/>
      <c r="C186" s="123"/>
      <c r="D186" s="123"/>
      <c r="E186" s="123"/>
    </row>
    <row r="187" spans="1:5">
      <c r="A187" s="103"/>
      <c r="B187" s="103"/>
      <c r="C187" s="123"/>
      <c r="D187" s="123"/>
      <c r="E187" s="123"/>
    </row>
    <row r="188" spans="1:5">
      <c r="A188" s="103"/>
      <c r="B188" s="103"/>
      <c r="C188" s="123"/>
      <c r="D188" s="123"/>
      <c r="E188" s="123"/>
    </row>
    <row r="189" spans="1:5">
      <c r="A189" s="103"/>
      <c r="B189" s="103"/>
      <c r="C189" s="123"/>
      <c r="D189" s="123"/>
      <c r="E189" s="123"/>
    </row>
    <row r="190" spans="1:5">
      <c r="A190" s="103"/>
      <c r="B190" s="103"/>
      <c r="C190" s="123"/>
      <c r="D190" s="123"/>
      <c r="E190" s="123"/>
    </row>
    <row r="191" spans="1:5">
      <c r="A191" s="103"/>
      <c r="B191" s="103"/>
      <c r="C191" s="123"/>
      <c r="D191" s="123"/>
      <c r="E191" s="123"/>
    </row>
    <row r="192" spans="1:5">
      <c r="A192" s="103"/>
      <c r="B192" s="103"/>
      <c r="C192" s="123"/>
      <c r="D192" s="123"/>
      <c r="E192" s="123"/>
    </row>
    <row r="193" spans="1:5">
      <c r="A193" s="103"/>
      <c r="B193" s="103"/>
      <c r="C193" s="123"/>
      <c r="D193" s="123"/>
      <c r="E193" s="123"/>
    </row>
    <row r="194" spans="1:5">
      <c r="A194" s="103"/>
      <c r="B194" s="103"/>
      <c r="C194" s="123"/>
      <c r="D194" s="123"/>
      <c r="E194" s="123"/>
    </row>
    <row r="195" spans="1:5">
      <c r="A195" s="103"/>
      <c r="B195" s="103"/>
      <c r="C195" s="123"/>
      <c r="D195" s="123"/>
      <c r="E195" s="123"/>
    </row>
    <row r="196" spans="1:5">
      <c r="A196" s="103"/>
      <c r="B196" s="103"/>
      <c r="C196" s="123"/>
      <c r="D196" s="123"/>
      <c r="E196" s="123"/>
    </row>
    <row r="197" spans="1:5">
      <c r="A197" s="103"/>
      <c r="B197" s="103"/>
      <c r="C197" s="123"/>
      <c r="D197" s="123"/>
      <c r="E197" s="123"/>
    </row>
    <row r="198" spans="1:5">
      <c r="A198" s="103"/>
      <c r="B198" s="103"/>
      <c r="C198" s="123"/>
      <c r="D198" s="123"/>
      <c r="E198" s="123"/>
    </row>
    <row r="199" spans="1:5">
      <c r="A199" s="103"/>
      <c r="B199" s="103"/>
      <c r="C199" s="123"/>
      <c r="D199" s="123"/>
      <c r="E199" s="123"/>
    </row>
    <row r="200" spans="1:5">
      <c r="A200" s="103"/>
      <c r="B200" s="103"/>
      <c r="C200" s="123"/>
      <c r="D200" s="123"/>
      <c r="E200" s="123"/>
    </row>
    <row r="201" spans="1:5">
      <c r="A201" s="103"/>
      <c r="B201" s="103"/>
      <c r="C201" s="123"/>
      <c r="D201" s="123"/>
      <c r="E201" s="123"/>
    </row>
    <row r="202" spans="1:5">
      <c r="A202" s="103"/>
      <c r="B202" s="103"/>
      <c r="C202" s="123"/>
      <c r="D202" s="123"/>
      <c r="E202" s="123"/>
    </row>
    <row r="203" spans="1:5">
      <c r="A203" s="103"/>
      <c r="B203" s="103"/>
      <c r="C203" s="123"/>
      <c r="D203" s="123"/>
      <c r="E203" s="123"/>
    </row>
    <row r="204" spans="1:5">
      <c r="A204" s="103"/>
      <c r="B204" s="103"/>
      <c r="C204" s="123"/>
      <c r="D204" s="123"/>
      <c r="E204" s="123"/>
    </row>
    <row r="205" spans="1:5">
      <c r="A205" s="103"/>
      <c r="B205" s="103"/>
      <c r="C205" s="123"/>
      <c r="D205" s="123"/>
      <c r="E205" s="123"/>
    </row>
  </sheetData>
  <mergeCells count="12">
    <mergeCell ref="A13:D13"/>
    <mergeCell ref="F13:J13"/>
    <mergeCell ref="A1:D1"/>
    <mergeCell ref="F1:I1"/>
    <mergeCell ref="A5:D5"/>
    <mergeCell ref="F5:J5"/>
    <mergeCell ref="D11:E11"/>
    <mergeCell ref="D19:E19"/>
    <mergeCell ref="A21:D21"/>
    <mergeCell ref="F21:J21"/>
    <mergeCell ref="A23:A25"/>
    <mergeCell ref="A26:A27"/>
  </mergeCells>
  <pageMargins left="1" right="1" top="1" bottom="1" header="0.25" footer="0.25"/>
  <pageSetup orientation="portrait" r:id="rId1"/>
  <headerFooter>
    <oddFooter>&amp;C&amp;"Helvetica Neue,Regular"&amp;12&amp;K000000&amp;P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3"/>
  <sheetViews>
    <sheetView showGridLines="0" zoomScale="71" zoomScaleNormal="71" workbookViewId="0">
      <selection activeCell="N11" sqref="N11"/>
    </sheetView>
  </sheetViews>
  <sheetFormatPr baseColWidth="10" defaultColWidth="10.85546875" defaultRowHeight="12.75" customHeight="1"/>
  <cols>
    <col min="1" max="1" width="36.5703125" style="230" customWidth="1"/>
    <col min="2" max="2" width="29.42578125" style="230" customWidth="1"/>
    <col min="3" max="3" width="29.28515625" style="230" customWidth="1"/>
    <col min="4" max="5" width="29.42578125" style="230" customWidth="1"/>
    <col min="6" max="6" width="5.5703125" style="265" customWidth="1"/>
    <col min="7" max="8" width="27.28515625" style="230" customWidth="1"/>
    <col min="9" max="9" width="17.5703125" style="230" customWidth="1"/>
    <col min="10" max="10" width="19.7109375" style="230" customWidth="1"/>
    <col min="11" max="255" width="10.85546875" style="230" customWidth="1"/>
    <col min="256" max="16384" width="10.85546875" style="231"/>
  </cols>
  <sheetData>
    <row r="1" spans="1:255" s="264" customFormat="1" ht="15.75" customHeight="1">
      <c r="A1" s="261"/>
      <c r="B1" s="262"/>
      <c r="C1" s="263"/>
      <c r="D1" s="263"/>
      <c r="E1" s="263"/>
      <c r="F1" s="265"/>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c r="CH1" s="263"/>
      <c r="CI1" s="263"/>
      <c r="CJ1" s="263"/>
      <c r="CK1" s="263"/>
      <c r="CL1" s="263"/>
      <c r="CM1" s="263"/>
      <c r="CN1" s="263"/>
      <c r="CO1" s="263"/>
      <c r="CP1" s="263"/>
      <c r="CQ1" s="263"/>
      <c r="CR1" s="263"/>
      <c r="CS1" s="263"/>
      <c r="CT1" s="263"/>
      <c r="CU1" s="263"/>
      <c r="CV1" s="263"/>
      <c r="CW1" s="263"/>
      <c r="CX1" s="263"/>
      <c r="CY1" s="263"/>
      <c r="CZ1" s="263"/>
      <c r="DA1" s="263"/>
      <c r="DB1" s="263"/>
      <c r="DC1" s="263"/>
      <c r="DD1" s="263"/>
      <c r="DE1" s="263"/>
      <c r="DF1" s="263"/>
      <c r="DG1" s="263"/>
      <c r="DH1" s="263"/>
      <c r="DI1" s="263"/>
      <c r="DJ1" s="263"/>
      <c r="DK1" s="263"/>
      <c r="DL1" s="263"/>
      <c r="DM1" s="263"/>
      <c r="DN1" s="263"/>
      <c r="DO1" s="263"/>
      <c r="DP1" s="263"/>
      <c r="DQ1" s="263"/>
      <c r="DR1" s="263"/>
      <c r="DS1" s="263"/>
      <c r="DT1" s="263"/>
      <c r="DU1" s="263"/>
      <c r="DV1" s="263"/>
      <c r="DW1" s="263"/>
      <c r="DX1" s="263"/>
      <c r="DY1" s="263"/>
      <c r="DZ1" s="263"/>
      <c r="EA1" s="263"/>
      <c r="EB1" s="263"/>
      <c r="EC1" s="263"/>
      <c r="ED1" s="263"/>
      <c r="EE1" s="263"/>
      <c r="EF1" s="263"/>
      <c r="EG1" s="263"/>
      <c r="EH1" s="263"/>
      <c r="EI1" s="263"/>
      <c r="EJ1" s="263"/>
      <c r="EK1" s="263"/>
      <c r="EL1" s="263"/>
      <c r="EM1" s="263"/>
      <c r="EN1" s="263"/>
      <c r="EO1" s="263"/>
      <c r="EP1" s="263"/>
      <c r="EQ1" s="263"/>
      <c r="ER1" s="263"/>
      <c r="ES1" s="263"/>
      <c r="ET1" s="263"/>
      <c r="EU1" s="263"/>
      <c r="EV1" s="263"/>
      <c r="EW1" s="263"/>
      <c r="EX1" s="263"/>
      <c r="EY1" s="263"/>
      <c r="EZ1" s="263"/>
      <c r="FA1" s="263"/>
      <c r="FB1" s="263"/>
      <c r="FC1" s="263"/>
      <c r="FD1" s="263"/>
      <c r="FE1" s="263"/>
      <c r="FF1" s="263"/>
      <c r="FG1" s="263"/>
      <c r="FH1" s="263"/>
      <c r="FI1" s="263"/>
      <c r="FJ1" s="263"/>
      <c r="FK1" s="263"/>
      <c r="FL1" s="263"/>
      <c r="FM1" s="263"/>
      <c r="FN1" s="263"/>
      <c r="FO1" s="263"/>
      <c r="FP1" s="263"/>
      <c r="FQ1" s="263"/>
      <c r="FR1" s="263"/>
      <c r="FS1" s="263"/>
      <c r="FT1" s="263"/>
      <c r="FU1" s="263"/>
      <c r="FV1" s="263"/>
      <c r="FW1" s="263"/>
      <c r="FX1" s="263"/>
      <c r="FY1" s="263"/>
      <c r="FZ1" s="263"/>
      <c r="GA1" s="263"/>
      <c r="GB1" s="263"/>
      <c r="GC1" s="263"/>
      <c r="GD1" s="263"/>
      <c r="GE1" s="263"/>
      <c r="GF1" s="263"/>
      <c r="GG1" s="263"/>
      <c r="GH1" s="263"/>
      <c r="GI1" s="263"/>
      <c r="GJ1" s="263"/>
      <c r="GK1" s="263"/>
      <c r="GL1" s="263"/>
      <c r="GM1" s="263"/>
      <c r="GN1" s="263"/>
      <c r="GO1" s="263"/>
      <c r="GP1" s="263"/>
      <c r="GQ1" s="263"/>
      <c r="GR1" s="263"/>
      <c r="GS1" s="263"/>
      <c r="GT1" s="263"/>
      <c r="GU1" s="263"/>
      <c r="GV1" s="263"/>
      <c r="GW1" s="263"/>
      <c r="GX1" s="263"/>
      <c r="GY1" s="263"/>
      <c r="GZ1" s="263"/>
      <c r="HA1" s="263"/>
      <c r="HB1" s="263"/>
      <c r="HC1" s="263"/>
      <c r="HD1" s="263"/>
      <c r="HE1" s="263"/>
      <c r="HF1" s="263"/>
      <c r="HG1" s="263"/>
      <c r="HH1" s="263"/>
      <c r="HI1" s="263"/>
      <c r="HJ1" s="263"/>
      <c r="HK1" s="263"/>
      <c r="HL1" s="263"/>
      <c r="HM1" s="263"/>
      <c r="HN1" s="263"/>
      <c r="HO1" s="263"/>
      <c r="HP1" s="263"/>
      <c r="HQ1" s="263"/>
      <c r="HR1" s="263"/>
      <c r="HS1" s="263"/>
      <c r="HT1" s="263"/>
      <c r="HU1" s="263"/>
      <c r="HV1" s="263"/>
      <c r="HW1" s="263"/>
      <c r="HX1" s="263"/>
      <c r="HY1" s="263"/>
      <c r="HZ1" s="263"/>
      <c r="IA1" s="263"/>
      <c r="IB1" s="263"/>
      <c r="IC1" s="263"/>
      <c r="ID1" s="263"/>
      <c r="IE1" s="263"/>
      <c r="IF1" s="263"/>
      <c r="IG1" s="263"/>
      <c r="IH1" s="263"/>
      <c r="II1" s="263"/>
      <c r="IJ1" s="263"/>
      <c r="IK1" s="263"/>
      <c r="IL1" s="263"/>
      <c r="IM1" s="263"/>
      <c r="IN1" s="263"/>
      <c r="IO1" s="263"/>
      <c r="IP1" s="263"/>
      <c r="IQ1" s="263"/>
      <c r="IR1" s="263"/>
      <c r="IS1" s="263"/>
      <c r="IT1" s="263"/>
      <c r="IU1" s="263"/>
    </row>
    <row r="2" spans="1:255" ht="24" customHeight="1">
      <c r="A2" s="487" t="s">
        <v>45</v>
      </c>
      <c r="B2" s="919" t="s">
        <v>232</v>
      </c>
      <c r="C2" s="919"/>
      <c r="D2" s="919"/>
      <c r="E2" s="919"/>
      <c r="F2" s="266"/>
      <c r="G2" s="917" t="s">
        <v>474</v>
      </c>
      <c r="H2" s="918"/>
      <c r="I2" s="918"/>
      <c r="J2" s="918"/>
      <c r="K2" s="58"/>
      <c r="L2" s="58"/>
    </row>
    <row r="3" spans="1:255" ht="81" customHeight="1">
      <c r="A3" s="232"/>
      <c r="B3" s="233" t="s">
        <v>48</v>
      </c>
      <c r="C3" s="233" t="s">
        <v>484</v>
      </c>
      <c r="D3" s="233" t="s">
        <v>485</v>
      </c>
      <c r="E3" s="233" t="s">
        <v>49</v>
      </c>
      <c r="F3" s="267"/>
      <c r="G3" s="219" t="s">
        <v>668</v>
      </c>
      <c r="H3" s="219" t="s">
        <v>669</v>
      </c>
      <c r="I3" s="217" t="s">
        <v>475</v>
      </c>
      <c r="J3" s="217" t="s">
        <v>83</v>
      </c>
      <c r="K3" s="58"/>
      <c r="L3" s="58"/>
    </row>
    <row r="4" spans="1:255" ht="14.65" customHeight="1">
      <c r="A4" s="236"/>
      <c r="B4" s="234"/>
      <c r="C4" s="235"/>
      <c r="D4" s="235"/>
      <c r="E4" s="234"/>
      <c r="F4" s="268"/>
      <c r="G4" s="927" t="s">
        <v>86</v>
      </c>
      <c r="H4" s="671" t="s">
        <v>670</v>
      </c>
      <c r="I4" s="667">
        <v>0.25</v>
      </c>
      <c r="J4" s="667">
        <v>0.25</v>
      </c>
      <c r="K4" s="58"/>
      <c r="L4" s="58"/>
    </row>
    <row r="5" spans="1:255" ht="14.65" customHeight="1">
      <c r="A5" s="236" t="s">
        <v>54</v>
      </c>
      <c r="B5" s="237">
        <v>0.25</v>
      </c>
      <c r="C5" s="238">
        <v>0.5</v>
      </c>
      <c r="D5" s="238">
        <v>0.75</v>
      </c>
      <c r="E5" s="237">
        <v>0.25</v>
      </c>
      <c r="F5" s="269"/>
      <c r="G5" s="927"/>
      <c r="H5" s="672" t="s">
        <v>481</v>
      </c>
      <c r="I5" s="667">
        <v>0.5</v>
      </c>
      <c r="J5" s="667">
        <v>0.5</v>
      </c>
      <c r="K5" s="58"/>
      <c r="L5" s="58"/>
    </row>
    <row r="6" spans="1:255" ht="14.65" customHeight="1">
      <c r="A6" s="236" t="s">
        <v>481</v>
      </c>
      <c r="B6" s="239" t="s">
        <v>56</v>
      </c>
      <c r="C6" s="240" t="s">
        <v>56</v>
      </c>
      <c r="D6" s="240" t="s">
        <v>56</v>
      </c>
      <c r="E6" s="239" t="s">
        <v>482</v>
      </c>
      <c r="F6" s="269"/>
      <c r="G6" s="927"/>
      <c r="H6" s="672" t="s">
        <v>671</v>
      </c>
      <c r="I6" s="668">
        <v>0.25</v>
      </c>
      <c r="J6" s="668">
        <v>0.25</v>
      </c>
      <c r="K6" s="58"/>
      <c r="L6" s="58"/>
    </row>
    <row r="7" spans="1:255" ht="14.65" customHeight="1">
      <c r="A7" s="236" t="s">
        <v>58</v>
      </c>
      <c r="B7" s="239" t="s">
        <v>59</v>
      </c>
      <c r="C7" s="240" t="s">
        <v>60</v>
      </c>
      <c r="D7" s="240" t="s">
        <v>61</v>
      </c>
      <c r="E7" s="240"/>
      <c r="F7" s="269"/>
      <c r="G7" s="927"/>
      <c r="H7" s="673" t="s">
        <v>672</v>
      </c>
      <c r="I7" s="670">
        <v>1</v>
      </c>
      <c r="J7" s="670">
        <v>1</v>
      </c>
      <c r="K7" s="58"/>
      <c r="L7" s="58"/>
    </row>
    <row r="8" spans="1:255" ht="14.65" customHeight="1">
      <c r="A8" s="236" t="s">
        <v>62</v>
      </c>
      <c r="B8" s="241"/>
      <c r="C8" s="242"/>
      <c r="D8" s="242"/>
      <c r="E8" s="242"/>
      <c r="F8" s="269"/>
      <c r="G8" s="927" t="s">
        <v>87</v>
      </c>
      <c r="H8" s="674" t="s">
        <v>670</v>
      </c>
      <c r="I8" s="668">
        <v>0.25</v>
      </c>
      <c r="J8" s="668">
        <v>0.25</v>
      </c>
      <c r="K8" s="58"/>
      <c r="L8" s="58"/>
    </row>
    <row r="9" spans="1:255" ht="14.65" customHeight="1">
      <c r="A9" s="236" t="s">
        <v>63</v>
      </c>
      <c r="B9" s="237">
        <v>0.25</v>
      </c>
      <c r="C9" s="238">
        <v>0.5</v>
      </c>
      <c r="D9" s="591">
        <v>0.75</v>
      </c>
      <c r="E9" s="238"/>
      <c r="F9" s="269"/>
      <c r="G9" s="927"/>
      <c r="H9" s="672" t="s">
        <v>481</v>
      </c>
      <c r="I9" s="668">
        <v>0.75</v>
      </c>
      <c r="J9" s="668">
        <v>0.75</v>
      </c>
      <c r="K9" s="58"/>
      <c r="L9" s="58"/>
    </row>
    <row r="10" spans="1:255" ht="14.65" customHeight="1">
      <c r="A10" s="243" t="s">
        <v>64</v>
      </c>
      <c r="B10" s="244">
        <v>1</v>
      </c>
      <c r="C10" s="244">
        <v>2</v>
      </c>
      <c r="D10" s="663">
        <v>3</v>
      </c>
      <c r="E10" s="244"/>
      <c r="F10" s="268"/>
      <c r="G10" s="927"/>
      <c r="H10" s="672" t="s">
        <v>671</v>
      </c>
      <c r="I10" s="668">
        <v>0.25</v>
      </c>
      <c r="J10" s="668">
        <v>0.25</v>
      </c>
      <c r="K10" s="58"/>
      <c r="L10" s="58"/>
    </row>
    <row r="11" spans="1:255" ht="14.65" customHeight="1">
      <c r="A11" s="229"/>
      <c r="B11" s="229"/>
      <c r="C11" s="229"/>
      <c r="D11" s="229"/>
      <c r="E11" s="229"/>
      <c r="F11" s="268"/>
      <c r="G11" s="927"/>
      <c r="H11" s="673" t="s">
        <v>672</v>
      </c>
      <c r="I11" s="670">
        <v>1.25</v>
      </c>
      <c r="J11" s="670">
        <v>1.25</v>
      </c>
      <c r="K11" s="58"/>
      <c r="L11" s="58"/>
    </row>
    <row r="12" spans="1:255" ht="31.5" customHeight="1">
      <c r="A12" s="924" t="s">
        <v>477</v>
      </c>
      <c r="B12" s="925"/>
      <c r="C12" s="925"/>
      <c r="D12" s="925"/>
      <c r="E12" s="925"/>
      <c r="F12" s="268"/>
      <c r="G12" s="927" t="s">
        <v>88</v>
      </c>
      <c r="H12" s="671" t="s">
        <v>670</v>
      </c>
      <c r="I12" s="668">
        <v>0.25</v>
      </c>
      <c r="J12" s="668">
        <v>0.25</v>
      </c>
      <c r="K12" s="58"/>
      <c r="L12" s="58"/>
    </row>
    <row r="13" spans="1:255" ht="18.75" customHeight="1">
      <c r="A13" s="923"/>
      <c r="B13" s="923"/>
      <c r="C13" s="923"/>
      <c r="D13" s="923"/>
      <c r="E13" s="923"/>
      <c r="F13" s="268"/>
      <c r="G13" s="927"/>
      <c r="H13" s="672" t="s">
        <v>481</v>
      </c>
      <c r="I13" s="668">
        <v>1</v>
      </c>
      <c r="J13" s="668">
        <v>1</v>
      </c>
      <c r="K13" s="167"/>
      <c r="L13" s="58"/>
    </row>
    <row r="14" spans="1:255" ht="67.5" customHeight="1">
      <c r="A14" s="921" t="s">
        <v>480</v>
      </c>
      <c r="B14" s="922"/>
      <c r="C14" s="922"/>
      <c r="D14" s="922"/>
      <c r="E14" s="922"/>
      <c r="F14" s="268"/>
      <c r="G14" s="927"/>
      <c r="H14" s="672" t="s">
        <v>671</v>
      </c>
      <c r="I14" s="668">
        <v>0.25</v>
      </c>
      <c r="J14" s="668">
        <v>0.25</v>
      </c>
      <c r="K14" s="167"/>
      <c r="L14" s="58"/>
    </row>
    <row r="15" spans="1:255" ht="24" customHeight="1">
      <c r="A15" s="484"/>
      <c r="B15" s="485"/>
      <c r="C15" s="485"/>
      <c r="D15" s="485"/>
      <c r="E15" s="485"/>
      <c r="F15" s="268"/>
      <c r="G15" s="927"/>
      <c r="H15" s="675" t="s">
        <v>672</v>
      </c>
      <c r="I15" s="669">
        <v>1.5</v>
      </c>
      <c r="J15" s="669">
        <v>1.5</v>
      </c>
      <c r="K15" s="167"/>
      <c r="L15" s="58"/>
    </row>
    <row r="16" spans="1:255" ht="36" customHeight="1">
      <c r="A16" s="487" t="s">
        <v>45</v>
      </c>
      <c r="B16" s="926" t="s">
        <v>478</v>
      </c>
      <c r="C16" s="926"/>
      <c r="D16" s="926"/>
      <c r="E16" s="614"/>
      <c r="F16" s="267"/>
      <c r="G16" s="486" t="s">
        <v>476</v>
      </c>
      <c r="H16" s="486"/>
      <c r="I16" s="270"/>
      <c r="J16" s="270"/>
      <c r="K16" s="167"/>
      <c r="L16" s="58"/>
    </row>
    <row r="17" spans="1:255" ht="56.25" customHeight="1">
      <c r="A17" s="232"/>
      <c r="B17" s="233" t="s">
        <v>483</v>
      </c>
      <c r="C17" s="233" t="s">
        <v>484</v>
      </c>
      <c r="D17" s="233" t="s">
        <v>485</v>
      </c>
      <c r="E17" s="233"/>
      <c r="F17" s="268"/>
      <c r="G17" s="928" t="s">
        <v>673</v>
      </c>
      <c r="H17" s="928"/>
      <c r="K17" s="167"/>
      <c r="L17" s="58"/>
    </row>
    <row r="18" spans="1:255" s="230" customFormat="1" ht="14.65" customHeight="1">
      <c r="A18" s="236" t="s">
        <v>54</v>
      </c>
      <c r="B18" s="237">
        <v>0.15</v>
      </c>
      <c r="C18" s="238">
        <v>0.25</v>
      </c>
      <c r="D18" s="238">
        <v>0.25</v>
      </c>
      <c r="E18" s="238"/>
      <c r="F18" s="268"/>
      <c r="K18" s="58"/>
      <c r="L18" s="58"/>
    </row>
    <row r="19" spans="1:255" s="230" customFormat="1" ht="14.65" customHeight="1">
      <c r="A19" s="236" t="s">
        <v>481</v>
      </c>
      <c r="B19" s="239" t="s">
        <v>56</v>
      </c>
      <c r="C19" s="240" t="s">
        <v>56</v>
      </c>
      <c r="D19" s="240" t="s">
        <v>56</v>
      </c>
      <c r="E19" s="240"/>
      <c r="F19" s="268"/>
      <c r="K19" s="58"/>
      <c r="L19" s="58"/>
    </row>
    <row r="20" spans="1:255" s="230" customFormat="1" ht="14.65" customHeight="1">
      <c r="A20" s="632" t="s">
        <v>553</v>
      </c>
      <c r="B20" s="633">
        <v>0.25</v>
      </c>
      <c r="C20" s="591">
        <v>0.5</v>
      </c>
      <c r="D20" s="591">
        <v>0.75</v>
      </c>
      <c r="E20" s="238"/>
      <c r="F20" s="268"/>
    </row>
    <row r="21" spans="1:255" s="230" customFormat="1" ht="14.65" customHeight="1">
      <c r="A21" s="236" t="s">
        <v>63</v>
      </c>
      <c r="B21" s="237">
        <v>0.1</v>
      </c>
      <c r="C21" s="238">
        <v>0.25</v>
      </c>
      <c r="D21" s="238">
        <v>0.5</v>
      </c>
      <c r="E21" s="238"/>
      <c r="F21" s="268"/>
    </row>
    <row r="22" spans="1:255" s="230" customFormat="1" ht="14.65" customHeight="1">
      <c r="A22" s="243" t="s">
        <v>64</v>
      </c>
      <c r="B22" s="244">
        <v>0.5</v>
      </c>
      <c r="C22" s="244">
        <v>1</v>
      </c>
      <c r="D22" s="244">
        <v>1.5</v>
      </c>
      <c r="E22" s="244"/>
      <c r="F22" s="268"/>
    </row>
    <row r="23" spans="1:255" s="230" customFormat="1" ht="14.65" customHeight="1">
      <c r="A23" s="229"/>
      <c r="B23" s="229"/>
      <c r="C23" s="229"/>
      <c r="D23" s="229"/>
      <c r="E23" s="229"/>
      <c r="F23" s="268"/>
      <c r="G23" s="271"/>
      <c r="H23" s="271"/>
    </row>
    <row r="26" spans="1:255" s="264" customFormat="1" ht="24" customHeight="1">
      <c r="A26" s="263"/>
      <c r="B26" s="263"/>
      <c r="C26" s="263"/>
      <c r="D26" s="263"/>
      <c r="E26" s="263"/>
      <c r="F26" s="265"/>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c r="DM26" s="263"/>
      <c r="DN26" s="263"/>
      <c r="DO26" s="263"/>
      <c r="DP26" s="263"/>
      <c r="DQ26" s="263"/>
      <c r="DR26" s="263"/>
      <c r="DS26" s="263"/>
      <c r="DT26" s="263"/>
      <c r="DU26" s="263"/>
      <c r="DV26" s="263"/>
      <c r="DW26" s="263"/>
      <c r="DX26" s="263"/>
      <c r="DY26" s="263"/>
      <c r="DZ26" s="263"/>
      <c r="EA26" s="263"/>
      <c r="EB26" s="263"/>
      <c r="EC26" s="263"/>
      <c r="ED26" s="263"/>
      <c r="EE26" s="263"/>
      <c r="EF26" s="263"/>
      <c r="EG26" s="263"/>
      <c r="EH26" s="263"/>
      <c r="EI26" s="263"/>
      <c r="EJ26" s="263"/>
      <c r="EK26" s="263"/>
      <c r="EL26" s="263"/>
      <c r="EM26" s="263"/>
      <c r="EN26" s="263"/>
      <c r="EO26" s="263"/>
      <c r="EP26" s="263"/>
      <c r="EQ26" s="263"/>
      <c r="ER26" s="263"/>
      <c r="ES26" s="263"/>
      <c r="ET26" s="263"/>
      <c r="EU26" s="263"/>
      <c r="EV26" s="263"/>
      <c r="EW26" s="263"/>
      <c r="EX26" s="263"/>
      <c r="EY26" s="263"/>
      <c r="EZ26" s="263"/>
      <c r="FA26" s="263"/>
      <c r="FB26" s="263"/>
      <c r="FC26" s="263"/>
      <c r="FD26" s="263"/>
      <c r="FE26" s="263"/>
      <c r="FF26" s="263"/>
      <c r="FG26" s="263"/>
      <c r="FH26" s="263"/>
      <c r="FI26" s="263"/>
      <c r="FJ26" s="263"/>
      <c r="FK26" s="263"/>
      <c r="FL26" s="263"/>
      <c r="FM26" s="263"/>
      <c r="FN26" s="263"/>
      <c r="FO26" s="263"/>
      <c r="FP26" s="263"/>
      <c r="FQ26" s="263"/>
      <c r="FR26" s="263"/>
      <c r="FS26" s="263"/>
      <c r="FT26" s="263"/>
      <c r="FU26" s="263"/>
      <c r="FV26" s="263"/>
      <c r="FW26" s="263"/>
      <c r="FX26" s="263"/>
      <c r="FY26" s="263"/>
      <c r="FZ26" s="263"/>
      <c r="GA26" s="263"/>
      <c r="GB26" s="263"/>
      <c r="GC26" s="263"/>
      <c r="GD26" s="263"/>
      <c r="GE26" s="263"/>
      <c r="GF26" s="263"/>
      <c r="GG26" s="263"/>
      <c r="GH26" s="263"/>
      <c r="GI26" s="263"/>
      <c r="GJ26" s="263"/>
      <c r="GK26" s="263"/>
      <c r="GL26" s="263"/>
      <c r="GM26" s="263"/>
      <c r="GN26" s="263"/>
      <c r="GO26" s="263"/>
      <c r="GP26" s="263"/>
      <c r="GQ26" s="263"/>
      <c r="GR26" s="263"/>
      <c r="GS26" s="263"/>
      <c r="GT26" s="263"/>
      <c r="GU26" s="263"/>
      <c r="GV26" s="263"/>
      <c r="GW26" s="263"/>
      <c r="GX26" s="263"/>
      <c r="GY26" s="263"/>
      <c r="GZ26" s="263"/>
      <c r="HA26" s="263"/>
      <c r="HB26" s="263"/>
      <c r="HC26" s="263"/>
      <c r="HD26" s="263"/>
      <c r="HE26" s="263"/>
      <c r="HF26" s="263"/>
      <c r="HG26" s="263"/>
      <c r="HH26" s="263"/>
      <c r="HI26" s="263"/>
      <c r="HJ26" s="263"/>
      <c r="HK26" s="263"/>
      <c r="HL26" s="263"/>
      <c r="HM26" s="263"/>
      <c r="HN26" s="263"/>
      <c r="HO26" s="263"/>
      <c r="HP26" s="263"/>
      <c r="HQ26" s="263"/>
      <c r="HR26" s="263"/>
      <c r="HS26" s="263"/>
      <c r="HT26" s="263"/>
      <c r="HU26" s="263"/>
      <c r="HV26" s="263"/>
      <c r="HW26" s="263"/>
      <c r="HX26" s="263"/>
      <c r="HY26" s="263"/>
      <c r="HZ26" s="263"/>
      <c r="IA26" s="263"/>
      <c r="IB26" s="263"/>
      <c r="IC26" s="263"/>
      <c r="ID26" s="263"/>
      <c r="IE26" s="263"/>
      <c r="IF26" s="263"/>
      <c r="IG26" s="263"/>
      <c r="IH26" s="263"/>
      <c r="II26" s="263"/>
      <c r="IJ26" s="263"/>
      <c r="IK26" s="263"/>
      <c r="IL26" s="263"/>
      <c r="IM26" s="263"/>
      <c r="IN26" s="263"/>
      <c r="IO26" s="263"/>
      <c r="IP26" s="263"/>
      <c r="IQ26" s="263"/>
      <c r="IR26" s="263"/>
      <c r="IS26" s="263"/>
      <c r="IT26" s="263"/>
      <c r="IU26" s="263"/>
    </row>
    <row r="27" spans="1:255" ht="28.5" customHeight="1">
      <c r="A27" s="487" t="s">
        <v>0</v>
      </c>
      <c r="B27" s="919" t="s">
        <v>232</v>
      </c>
      <c r="C27" s="919"/>
      <c r="D27" s="612"/>
      <c r="E27" s="612"/>
    </row>
    <row r="28" spans="1:255" ht="52.5" customHeight="1">
      <c r="A28" s="232"/>
      <c r="B28" s="245" t="s">
        <v>78</v>
      </c>
      <c r="C28" s="488" t="s">
        <v>49</v>
      </c>
      <c r="D28" s="248"/>
      <c r="E28" s="248"/>
    </row>
    <row r="29" spans="1:255" ht="12.75" customHeight="1">
      <c r="A29" s="43"/>
      <c r="B29" s="41"/>
      <c r="C29" s="489"/>
      <c r="D29" s="249"/>
      <c r="E29" s="250"/>
    </row>
    <row r="30" spans="1:255" ht="12.75" customHeight="1">
      <c r="A30" s="43" t="s">
        <v>54</v>
      </c>
      <c r="B30" s="45">
        <v>0.5</v>
      </c>
      <c r="C30" s="490">
        <v>0.25</v>
      </c>
      <c r="D30" s="251"/>
      <c r="E30" s="252"/>
    </row>
    <row r="31" spans="1:255" ht="12.75" customHeight="1">
      <c r="A31" s="43" t="s">
        <v>481</v>
      </c>
      <c r="B31" s="47" t="s">
        <v>56</v>
      </c>
      <c r="C31" s="491" t="s">
        <v>57</v>
      </c>
      <c r="D31" s="253"/>
      <c r="E31" s="254"/>
    </row>
    <row r="32" spans="1:255" ht="12.75" customHeight="1">
      <c r="A32" s="43" t="s">
        <v>58</v>
      </c>
      <c r="B32" s="47" t="s">
        <v>60</v>
      </c>
      <c r="C32" s="492"/>
      <c r="D32" s="253"/>
      <c r="E32" s="253"/>
    </row>
    <row r="33" spans="1:5" ht="12.75" customHeight="1">
      <c r="A33" s="43" t="s">
        <v>62</v>
      </c>
      <c r="B33" s="49"/>
      <c r="C33" s="492"/>
      <c r="D33" s="255"/>
      <c r="E33" s="255"/>
    </row>
    <row r="34" spans="1:5" ht="12.75" customHeight="1">
      <c r="A34" s="43" t="s">
        <v>63</v>
      </c>
      <c r="B34" s="45">
        <v>0.5</v>
      </c>
      <c r="C34" s="492"/>
      <c r="D34" s="251"/>
      <c r="E34" s="251"/>
    </row>
    <row r="35" spans="1:5" ht="12.75" customHeight="1">
      <c r="A35" s="50" t="s">
        <v>64</v>
      </c>
      <c r="B35" s="51">
        <v>2</v>
      </c>
      <c r="C35" s="246"/>
      <c r="D35" s="493"/>
      <c r="E35" s="256"/>
    </row>
    <row r="36" spans="1:5" ht="12.75" customHeight="1">
      <c r="D36" s="494"/>
      <c r="E36" s="247"/>
    </row>
    <row r="37" spans="1:5" ht="27" customHeight="1">
      <c r="A37" s="487" t="s">
        <v>0</v>
      </c>
      <c r="B37" s="920" t="s">
        <v>479</v>
      </c>
      <c r="C37" s="920"/>
      <c r="D37" s="613"/>
      <c r="E37" s="613"/>
    </row>
    <row r="38" spans="1:5" ht="35.25" customHeight="1">
      <c r="A38" s="37"/>
      <c r="B38" s="57" t="s">
        <v>78</v>
      </c>
      <c r="C38" s="55"/>
    </row>
    <row r="39" spans="1:5" ht="12.75" customHeight="1">
      <c r="A39" s="43" t="s">
        <v>54</v>
      </c>
      <c r="B39" s="45">
        <v>0.25</v>
      </c>
      <c r="C39" s="48"/>
    </row>
    <row r="40" spans="1:5" ht="12.75" customHeight="1">
      <c r="A40" s="43" t="s">
        <v>481</v>
      </c>
      <c r="B40" s="47" t="s">
        <v>56</v>
      </c>
      <c r="C40" s="48"/>
    </row>
    <row r="41" spans="1:5" ht="12.75" customHeight="1">
      <c r="A41" s="634" t="s">
        <v>553</v>
      </c>
      <c r="B41" s="635">
        <v>0.5</v>
      </c>
      <c r="C41" s="48"/>
    </row>
    <row r="42" spans="1:5" ht="12.75" customHeight="1">
      <c r="A42" s="634" t="s">
        <v>63</v>
      </c>
      <c r="B42" s="635">
        <v>0.25</v>
      </c>
      <c r="C42" s="48"/>
    </row>
    <row r="43" spans="1:5" ht="12.75" customHeight="1">
      <c r="A43" s="50" t="s">
        <v>64</v>
      </c>
      <c r="B43" s="51">
        <f>SUM(B39:B42)</f>
        <v>1</v>
      </c>
      <c r="C43" s="52"/>
    </row>
  </sheetData>
  <mergeCells count="12">
    <mergeCell ref="G2:J2"/>
    <mergeCell ref="B27:C27"/>
    <mergeCell ref="B37:C37"/>
    <mergeCell ref="B2:E2"/>
    <mergeCell ref="A14:E14"/>
    <mergeCell ref="A13:E13"/>
    <mergeCell ref="A12:E12"/>
    <mergeCell ref="B16:D16"/>
    <mergeCell ref="G4:G7"/>
    <mergeCell ref="G12:G15"/>
    <mergeCell ref="G8:G11"/>
    <mergeCell ref="G17:H17"/>
  </mergeCells>
  <pageMargins left="0.7" right="0.7" top="0.75" bottom="0.75" header="0.3" footer="0.3"/>
  <pageSetup orientation="portrait" r:id="rId1"/>
  <headerFooter>
    <oddFooter>&amp;C&amp;"Helvetica Neue,Regular"&amp;12&amp;K000000&amp;P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80" zoomScaleNormal="80" workbookViewId="0">
      <selection activeCell="B12" sqref="B12"/>
    </sheetView>
  </sheetViews>
  <sheetFormatPr baseColWidth="10" defaultRowHeight="12.75"/>
  <cols>
    <col min="2" max="2" width="27.140625" customWidth="1"/>
    <col min="3" max="3" width="16.140625" customWidth="1"/>
    <col min="4" max="4" width="18.140625" customWidth="1"/>
    <col min="5" max="5" width="17" customWidth="1"/>
    <col min="6" max="6" width="18.42578125" customWidth="1"/>
    <col min="7" max="7" width="16.85546875" customWidth="1"/>
    <col min="8" max="8" width="39.5703125" customWidth="1"/>
  </cols>
  <sheetData>
    <row r="1" spans="1:8" ht="22.5" customHeight="1">
      <c r="A1" s="718" t="s">
        <v>633</v>
      </c>
      <c r="B1" s="718"/>
      <c r="C1" s="718"/>
      <c r="D1" s="718"/>
      <c r="E1" s="718"/>
      <c r="F1" s="718"/>
      <c r="G1" s="718"/>
      <c r="H1" s="718"/>
    </row>
    <row r="2" spans="1:8" s="104" customFormat="1" ht="22.5" customHeight="1" thickBot="1">
      <c r="A2" s="647"/>
      <c r="B2" s="647"/>
      <c r="C2" s="647"/>
      <c r="D2" s="647"/>
      <c r="E2" s="647"/>
      <c r="F2" s="647"/>
      <c r="G2" s="647"/>
      <c r="H2" s="647"/>
    </row>
    <row r="3" spans="1:8" ht="54" customHeight="1" thickBot="1">
      <c r="A3" s="638"/>
      <c r="B3" s="639"/>
      <c r="C3" s="652" t="s">
        <v>624</v>
      </c>
      <c r="D3" s="653" t="s">
        <v>674</v>
      </c>
      <c r="E3" s="653" t="s">
        <v>625</v>
      </c>
      <c r="F3" s="653" t="s">
        <v>626</v>
      </c>
      <c r="G3" s="653" t="s">
        <v>631</v>
      </c>
      <c r="H3" s="654" t="s">
        <v>632</v>
      </c>
    </row>
    <row r="4" spans="1:8" ht="81.75" customHeight="1" thickBot="1">
      <c r="A4" s="659" t="s">
        <v>628</v>
      </c>
      <c r="B4" s="655" t="s">
        <v>629</v>
      </c>
      <c r="C4" s="648"/>
      <c r="D4" s="640"/>
      <c r="E4" s="640"/>
      <c r="F4" s="640"/>
      <c r="G4" s="640"/>
      <c r="H4" s="641"/>
    </row>
    <row r="5" spans="1:8" ht="64.5" customHeight="1">
      <c r="A5" s="929" t="s">
        <v>630</v>
      </c>
      <c r="B5" s="656" t="s">
        <v>634</v>
      </c>
      <c r="C5" s="649"/>
      <c r="D5" s="642"/>
      <c r="E5" s="642"/>
      <c r="F5" s="642"/>
      <c r="G5" s="642"/>
      <c r="H5" s="643"/>
    </row>
    <row r="6" spans="1:8" ht="120" customHeight="1">
      <c r="A6" s="930"/>
      <c r="B6" s="657" t="s">
        <v>627</v>
      </c>
      <c r="C6" s="650"/>
      <c r="D6" s="636"/>
      <c r="E6" s="636"/>
      <c r="F6" s="636"/>
      <c r="G6" s="636"/>
      <c r="H6" s="644"/>
    </row>
    <row r="7" spans="1:8" ht="91.5" customHeight="1">
      <c r="A7" s="930"/>
      <c r="B7" s="657" t="s">
        <v>635</v>
      </c>
      <c r="C7" s="650"/>
      <c r="D7" s="636"/>
      <c r="E7" s="636"/>
      <c r="F7" s="636"/>
      <c r="G7" s="636"/>
      <c r="H7" s="644"/>
    </row>
    <row r="8" spans="1:8" ht="100.5" customHeight="1" thickBot="1">
      <c r="A8" s="931"/>
      <c r="B8" s="658" t="s">
        <v>636</v>
      </c>
      <c r="C8" s="651"/>
      <c r="D8" s="645"/>
      <c r="E8" s="645"/>
      <c r="F8" s="645"/>
      <c r="G8" s="645"/>
      <c r="H8" s="646"/>
    </row>
    <row r="11" spans="1:8">
      <c r="B11" s="637" t="s">
        <v>675</v>
      </c>
      <c r="C11" s="637"/>
    </row>
  </sheetData>
  <mergeCells count="2">
    <mergeCell ref="A5:A8"/>
    <mergeCell ref="A1:H1"/>
  </mergeCells>
  <pageMargins left="0.70866141732283472" right="0.70866141732283472" top="0.74803149606299213" bottom="0.74803149606299213" header="0.31496062992125984" footer="0.31496062992125984"/>
  <pageSetup paperSize="9" scale="7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31"/>
  <sheetViews>
    <sheetView topLeftCell="C28" zoomScale="68" zoomScaleNormal="68" workbookViewId="0">
      <selection activeCell="D30" sqref="D30"/>
    </sheetView>
  </sheetViews>
  <sheetFormatPr baseColWidth="10" defaultRowHeight="14.25" outlineLevelCol="1"/>
  <cols>
    <col min="1" max="1" width="11.42578125" style="74" customWidth="1" outlineLevel="1"/>
    <col min="2" max="2" width="18.5703125" style="74" customWidth="1" outlineLevel="1"/>
    <col min="3" max="3" width="37.85546875" style="75" customWidth="1" outlineLevel="1"/>
    <col min="4" max="4" width="39.85546875" style="75" customWidth="1" outlineLevel="1"/>
    <col min="5" max="5" width="42.85546875" style="75" customWidth="1" outlineLevel="1"/>
    <col min="6" max="6" width="17.7109375" style="74" customWidth="1"/>
    <col min="7" max="7" width="31.28515625" style="75" customWidth="1"/>
    <col min="8" max="8" width="64.42578125" style="86" customWidth="1"/>
    <col min="9" max="9" width="61.140625" style="86" customWidth="1"/>
    <col min="10" max="10" width="68.5703125" style="86" customWidth="1"/>
    <col min="11" max="11" width="13.42578125" style="74" customWidth="1"/>
    <col min="12" max="12" width="14.5703125" style="75" customWidth="1"/>
    <col min="13" max="15" width="11.42578125" style="74"/>
    <col min="16" max="16" width="35.85546875" style="74" bestFit="1" customWidth="1"/>
    <col min="17" max="17" width="24.7109375" style="74" customWidth="1"/>
    <col min="18" max="16384" width="11.42578125" style="74"/>
  </cols>
  <sheetData>
    <row r="1" spans="3:17" ht="30">
      <c r="C1" s="75" t="s">
        <v>98</v>
      </c>
      <c r="D1" s="75" t="s">
        <v>99</v>
      </c>
      <c r="E1" s="75" t="s">
        <v>100</v>
      </c>
      <c r="F1" s="74" t="s">
        <v>101</v>
      </c>
      <c r="G1" s="75" t="s">
        <v>102</v>
      </c>
      <c r="H1" s="86" t="s">
        <v>103</v>
      </c>
      <c r="I1" s="86" t="s">
        <v>104</v>
      </c>
      <c r="J1" s="86" t="s">
        <v>105</v>
      </c>
      <c r="L1" s="77" t="s">
        <v>110</v>
      </c>
      <c r="P1" s="75"/>
      <c r="Q1" s="76"/>
    </row>
    <row r="2" spans="3:17" ht="210.75" customHeight="1">
      <c r="C2" s="75">
        <f>ROWS($C$2:C2)</f>
        <v>1</v>
      </c>
      <c r="D2" s="75">
        <f>IF($F2='1-Informations Candidat'!$B$5,C2,"")</f>
        <v>1</v>
      </c>
      <c r="E2" s="75">
        <f t="shared" ref="E2:E19" si="0">IFERROR(SMALL($D$2:$D$19,C2),"")</f>
        <v>1</v>
      </c>
      <c r="F2" s="74" t="s">
        <v>106</v>
      </c>
      <c r="G2" s="75">
        <v>1</v>
      </c>
      <c r="H2" s="662" t="s">
        <v>650</v>
      </c>
      <c r="I2" s="90" t="s">
        <v>466</v>
      </c>
      <c r="J2" s="662" t="s">
        <v>468</v>
      </c>
      <c r="L2" s="75" t="s">
        <v>106</v>
      </c>
    </row>
    <row r="3" spans="3:17" ht="231.75" customHeight="1">
      <c r="C3" s="75">
        <f>ROWS($C$2:C3)</f>
        <v>2</v>
      </c>
      <c r="D3" s="75">
        <f>IF($F3='1-Informations Candidat'!$B$5,C3,"")</f>
        <v>2</v>
      </c>
      <c r="E3" s="75">
        <f t="shared" si="0"/>
        <v>2</v>
      </c>
      <c r="F3" s="74" t="s">
        <v>106</v>
      </c>
      <c r="G3" s="75">
        <v>2</v>
      </c>
      <c r="H3" s="662" t="s">
        <v>651</v>
      </c>
      <c r="I3" s="662" t="s">
        <v>523</v>
      </c>
      <c r="J3" s="662" t="s">
        <v>469</v>
      </c>
      <c r="L3" s="75" t="s">
        <v>107</v>
      </c>
    </row>
    <row r="4" spans="3:17" ht="174.75" customHeight="1">
      <c r="C4" s="75">
        <f>ROWS($C$2:C4)</f>
        <v>3</v>
      </c>
      <c r="D4" s="75">
        <f>IF($F4='1-Informations Candidat'!$B$5,C4,"")</f>
        <v>3</v>
      </c>
      <c r="E4" s="75">
        <f t="shared" si="0"/>
        <v>3</v>
      </c>
      <c r="F4" s="74" t="s">
        <v>106</v>
      </c>
      <c r="G4" s="75">
        <v>3</v>
      </c>
      <c r="H4" s="662" t="s">
        <v>652</v>
      </c>
      <c r="I4" s="275"/>
      <c r="J4" s="662" t="s">
        <v>461</v>
      </c>
      <c r="L4" s="75" t="s">
        <v>0</v>
      </c>
    </row>
    <row r="5" spans="3:17" ht="208.5" customHeight="1">
      <c r="C5" s="75">
        <f>ROWS($C$2:C5)</f>
        <v>4</v>
      </c>
      <c r="D5" s="75">
        <f>IF($F5='1-Informations Candidat'!$B$5,C5,"")</f>
        <v>4</v>
      </c>
      <c r="E5" s="75">
        <f t="shared" si="0"/>
        <v>4</v>
      </c>
      <c r="F5" s="74" t="s">
        <v>106</v>
      </c>
      <c r="G5" s="75">
        <v>4</v>
      </c>
      <c r="H5" s="662" t="s">
        <v>653</v>
      </c>
      <c r="I5" s="662" t="s">
        <v>621</v>
      </c>
      <c r="J5" s="662" t="s">
        <v>608</v>
      </c>
    </row>
    <row r="6" spans="3:17" ht="159.75" customHeight="1">
      <c r="C6" s="75">
        <f>ROWS($C$2:C6)</f>
        <v>5</v>
      </c>
      <c r="D6" s="75">
        <f>IF($F6='1-Informations Candidat'!$B$5,C6,"")</f>
        <v>5</v>
      </c>
      <c r="E6" s="75">
        <f t="shared" si="0"/>
        <v>5</v>
      </c>
      <c r="F6" s="74" t="s">
        <v>106</v>
      </c>
      <c r="G6" s="75">
        <v>5</v>
      </c>
      <c r="H6" s="662" t="s">
        <v>654</v>
      </c>
      <c r="I6" s="615" t="s">
        <v>219</v>
      </c>
      <c r="J6" s="615" t="s">
        <v>214</v>
      </c>
    </row>
    <row r="7" spans="3:17" ht="57">
      <c r="C7" s="75">
        <f>ROWS($C$2:C7)</f>
        <v>6</v>
      </c>
      <c r="D7" s="75">
        <f>IF($F7='1-Informations Candidat'!$B$5,C7,"")</f>
        <v>6</v>
      </c>
      <c r="E7" s="75">
        <f t="shared" si="0"/>
        <v>6</v>
      </c>
      <c r="F7" s="272" t="s">
        <v>106</v>
      </c>
      <c r="G7" s="273">
        <v>6</v>
      </c>
      <c r="H7" s="274"/>
      <c r="I7" s="615" t="s">
        <v>216</v>
      </c>
      <c r="J7" s="87"/>
    </row>
    <row r="8" spans="3:17" ht="253.5" customHeight="1">
      <c r="C8" s="75">
        <f>ROWS($C$2:C8)</f>
        <v>7</v>
      </c>
      <c r="D8" s="75" t="str">
        <f>IF($F8='1-Informations Candidat'!$B$5,C8,"")</f>
        <v/>
      </c>
      <c r="E8" s="75" t="str">
        <f t="shared" si="0"/>
        <v/>
      </c>
      <c r="F8" s="74" t="s">
        <v>108</v>
      </c>
      <c r="G8" s="75">
        <v>1</v>
      </c>
      <c r="H8" s="662" t="s">
        <v>462</v>
      </c>
      <c r="I8" s="662" t="s">
        <v>453</v>
      </c>
      <c r="J8" s="662" t="s">
        <v>655</v>
      </c>
    </row>
    <row r="9" spans="3:17" ht="183" customHeight="1">
      <c r="C9" s="75">
        <f>ROWS($C$2:C9)</f>
        <v>8</v>
      </c>
      <c r="D9" s="75" t="str">
        <f>IF($F9='1-Informations Candidat'!$B$5,C9,"")</f>
        <v/>
      </c>
      <c r="E9" s="75" t="str">
        <f t="shared" si="0"/>
        <v/>
      </c>
      <c r="F9" s="74" t="s">
        <v>108</v>
      </c>
      <c r="G9" s="75">
        <v>2</v>
      </c>
      <c r="H9" s="662" t="s">
        <v>530</v>
      </c>
      <c r="I9" s="662" t="s">
        <v>463</v>
      </c>
      <c r="J9" s="662" t="s">
        <v>593</v>
      </c>
    </row>
    <row r="10" spans="3:17" ht="184.5" customHeight="1">
      <c r="C10" s="75">
        <f>ROWS($C$2:C10)</f>
        <v>9</v>
      </c>
      <c r="D10" s="75" t="str">
        <f>IF($F10='1-Informations Candidat'!$B$5,C10,"")</f>
        <v/>
      </c>
      <c r="E10" s="75" t="str">
        <f t="shared" si="0"/>
        <v/>
      </c>
      <c r="F10" s="74" t="s">
        <v>108</v>
      </c>
      <c r="G10" s="75">
        <v>3</v>
      </c>
      <c r="H10" s="662" t="s">
        <v>251</v>
      </c>
      <c r="I10" s="275"/>
      <c r="J10" s="662" t="s">
        <v>454</v>
      </c>
    </row>
    <row r="11" spans="3:17" ht="213" customHeight="1">
      <c r="C11" s="75">
        <f>ROWS($C$2:C11)</f>
        <v>10</v>
      </c>
      <c r="D11" s="75" t="str">
        <f>IF($F11='1-Informations Candidat'!$B$5,C11,"")</f>
        <v/>
      </c>
      <c r="E11" s="75" t="str">
        <f t="shared" si="0"/>
        <v/>
      </c>
      <c r="F11" s="74" t="s">
        <v>108</v>
      </c>
      <c r="G11" s="75">
        <v>4</v>
      </c>
      <c r="H11" s="662" t="s">
        <v>455</v>
      </c>
      <c r="I11" s="286" t="s">
        <v>622</v>
      </c>
      <c r="J11" s="286" t="s">
        <v>456</v>
      </c>
    </row>
    <row r="12" spans="3:17" ht="168.75" customHeight="1">
      <c r="C12" s="75">
        <f>ROWS($C$2:C12)</f>
        <v>11</v>
      </c>
      <c r="D12" s="75" t="str">
        <f>IF($F12='1-Informations Candidat'!$B$5,C12,"")</f>
        <v/>
      </c>
      <c r="E12" s="75" t="str">
        <f t="shared" si="0"/>
        <v/>
      </c>
      <c r="F12" s="74" t="s">
        <v>108</v>
      </c>
      <c r="G12" s="75">
        <v>5</v>
      </c>
      <c r="H12" s="615" t="s">
        <v>215</v>
      </c>
      <c r="I12" s="662" t="s">
        <v>217</v>
      </c>
      <c r="J12" s="615" t="s">
        <v>215</v>
      </c>
    </row>
    <row r="13" spans="3:17" ht="57">
      <c r="C13" s="75">
        <f>ROWS($C$2:C13)</f>
        <v>12</v>
      </c>
      <c r="D13" s="75" t="str">
        <f>IF($F13='1-Informations Candidat'!$B$5,C13,"")</f>
        <v/>
      </c>
      <c r="E13" s="75" t="str">
        <f t="shared" si="0"/>
        <v/>
      </c>
      <c r="F13" s="272" t="s">
        <v>108</v>
      </c>
      <c r="G13" s="273">
        <v>6</v>
      </c>
      <c r="H13" s="274"/>
      <c r="I13" s="615" t="s">
        <v>215</v>
      </c>
      <c r="J13" s="87"/>
    </row>
    <row r="14" spans="3:17" ht="215.25" customHeight="1">
      <c r="C14" s="75">
        <f>ROWS($C$2:C14)</f>
        <v>13</v>
      </c>
      <c r="D14" s="75" t="str">
        <f>IF($F14='1-Informations Candidat'!$B$5,C14,"")</f>
        <v/>
      </c>
      <c r="E14" s="75" t="str">
        <f t="shared" si="0"/>
        <v/>
      </c>
      <c r="F14" s="74" t="s">
        <v>0</v>
      </c>
      <c r="G14" s="75">
        <v>1</v>
      </c>
      <c r="H14" s="662" t="s">
        <v>464</v>
      </c>
      <c r="I14" s="615" t="s">
        <v>467</v>
      </c>
      <c r="J14" s="286" t="s">
        <v>594</v>
      </c>
    </row>
    <row r="15" spans="3:17" ht="204" customHeight="1">
      <c r="C15" s="75">
        <f>ROWS($C$2:C15)</f>
        <v>14</v>
      </c>
      <c r="D15" s="75" t="str">
        <f>IF($F15='1-Informations Candidat'!$B$5,C15,"")</f>
        <v/>
      </c>
      <c r="E15" s="75" t="str">
        <f t="shared" si="0"/>
        <v/>
      </c>
      <c r="F15" s="74" t="s">
        <v>0</v>
      </c>
      <c r="G15" s="75">
        <v>2</v>
      </c>
      <c r="H15" s="286" t="s">
        <v>457</v>
      </c>
      <c r="I15" s="615" t="s">
        <v>458</v>
      </c>
      <c r="J15" s="615" t="s">
        <v>595</v>
      </c>
    </row>
    <row r="16" spans="3:17" ht="162.75" customHeight="1">
      <c r="C16" s="75">
        <f>ROWS($C$2:C16)</f>
        <v>15</v>
      </c>
      <c r="D16" s="75" t="str">
        <f>IF($F16='1-Informations Candidat'!$B$5,C16,"")</f>
        <v/>
      </c>
      <c r="E16" s="75" t="str">
        <f t="shared" si="0"/>
        <v/>
      </c>
      <c r="F16" s="74" t="s">
        <v>0</v>
      </c>
      <c r="G16" s="75">
        <v>3</v>
      </c>
      <c r="H16" s="286" t="s">
        <v>252</v>
      </c>
      <c r="I16" s="275"/>
      <c r="J16" s="615" t="s">
        <v>465</v>
      </c>
    </row>
    <row r="17" spans="1:10" ht="233.25" customHeight="1">
      <c r="C17" s="75">
        <f>ROWS($C$2:C17)</f>
        <v>16</v>
      </c>
      <c r="D17" s="75" t="str">
        <f>IF($F17='1-Informations Candidat'!$B$5,C17,"")</f>
        <v/>
      </c>
      <c r="E17" s="75" t="str">
        <f t="shared" si="0"/>
        <v/>
      </c>
      <c r="F17" s="350" t="s">
        <v>0</v>
      </c>
      <c r="G17" s="351">
        <v>4</v>
      </c>
      <c r="H17" s="615" t="s">
        <v>459</v>
      </c>
      <c r="I17" s="286" t="s">
        <v>623</v>
      </c>
      <c r="J17" s="286" t="s">
        <v>460</v>
      </c>
    </row>
    <row r="18" spans="1:10" ht="120" customHeight="1">
      <c r="C18" s="75">
        <f>ROWS($C$2:C18)</f>
        <v>17</v>
      </c>
      <c r="D18" s="75" t="str">
        <f>IF($F18='1-Informations Candidat'!$B$5,C18,"")</f>
        <v/>
      </c>
      <c r="E18" s="75" t="str">
        <f t="shared" si="0"/>
        <v/>
      </c>
      <c r="F18" s="74" t="s">
        <v>0</v>
      </c>
      <c r="G18" s="75">
        <v>5</v>
      </c>
      <c r="H18" s="615" t="s">
        <v>214</v>
      </c>
      <c r="I18" s="615" t="s">
        <v>218</v>
      </c>
      <c r="J18" s="615" t="s">
        <v>214</v>
      </c>
    </row>
    <row r="19" spans="1:10" ht="72.75" customHeight="1">
      <c r="C19" s="75">
        <f>ROWS($C$2:C19)</f>
        <v>18</v>
      </c>
      <c r="D19" s="75" t="str">
        <f>IF($F19='1-Informations Candidat'!$B$5,C19,"")</f>
        <v/>
      </c>
      <c r="E19" s="75" t="str">
        <f t="shared" si="0"/>
        <v/>
      </c>
      <c r="F19" s="272" t="s">
        <v>0</v>
      </c>
      <c r="G19" s="273">
        <v>6</v>
      </c>
      <c r="H19" s="274"/>
      <c r="I19" s="615" t="s">
        <v>214</v>
      </c>
      <c r="J19" s="87"/>
    </row>
    <row r="23" spans="1:10" ht="15.75" thickBot="1">
      <c r="A23" s="349" t="s">
        <v>205</v>
      </c>
      <c r="B23" s="334"/>
      <c r="C23" s="335"/>
      <c r="D23" s="335"/>
    </row>
    <row r="24" spans="1:10" ht="14.25" customHeight="1">
      <c r="A24" s="338" t="s">
        <v>101</v>
      </c>
      <c r="B24" s="338" t="s">
        <v>102</v>
      </c>
      <c r="C24" s="338" t="s">
        <v>306</v>
      </c>
      <c r="D24" s="338" t="s">
        <v>307</v>
      </c>
      <c r="E24" s="339" t="s">
        <v>308</v>
      </c>
    </row>
    <row r="25" spans="1:10" ht="211.5" customHeight="1">
      <c r="A25" s="340" t="s">
        <v>106</v>
      </c>
      <c r="B25" s="336" t="s">
        <v>304</v>
      </c>
      <c r="C25" s="451" t="s">
        <v>548</v>
      </c>
      <c r="D25" s="453" t="s">
        <v>550</v>
      </c>
      <c r="E25" s="452" t="s">
        <v>549</v>
      </c>
    </row>
    <row r="26" spans="1:10" ht="151.5" customHeight="1">
      <c r="A26" s="340" t="s">
        <v>107</v>
      </c>
      <c r="B26" s="336" t="s">
        <v>304</v>
      </c>
      <c r="C26" s="451" t="s">
        <v>588</v>
      </c>
      <c r="D26" s="453" t="s">
        <v>396</v>
      </c>
      <c r="E26" s="452" t="s">
        <v>397</v>
      </c>
    </row>
    <row r="27" spans="1:10" ht="250.5" customHeight="1">
      <c r="A27" s="340" t="s">
        <v>0</v>
      </c>
      <c r="B27" s="336" t="s">
        <v>304</v>
      </c>
      <c r="C27" s="451" t="s">
        <v>398</v>
      </c>
      <c r="D27" s="592" t="s">
        <v>602</v>
      </c>
      <c r="E27" s="434" t="s">
        <v>399</v>
      </c>
    </row>
    <row r="28" spans="1:10">
      <c r="A28" s="346"/>
      <c r="B28" s="347"/>
      <c r="C28" s="347"/>
      <c r="D28" s="347"/>
      <c r="E28" s="348"/>
    </row>
    <row r="29" spans="1:10" ht="73.5" customHeight="1">
      <c r="A29" s="340" t="s">
        <v>106</v>
      </c>
      <c r="B29" s="336" t="s">
        <v>305</v>
      </c>
      <c r="C29" s="337" t="s">
        <v>309</v>
      </c>
      <c r="D29" s="337" t="s">
        <v>657</v>
      </c>
      <c r="E29" s="341" t="s">
        <v>310</v>
      </c>
    </row>
    <row r="30" spans="1:10" ht="98.25" customHeight="1">
      <c r="A30" s="340" t="s">
        <v>107</v>
      </c>
      <c r="B30" s="336" t="s">
        <v>305</v>
      </c>
      <c r="C30" s="337" t="s">
        <v>658</v>
      </c>
      <c r="D30" s="337" t="s">
        <v>659</v>
      </c>
      <c r="E30" s="341" t="s">
        <v>660</v>
      </c>
    </row>
    <row r="31" spans="1:10" ht="101.25" customHeight="1" thickBot="1">
      <c r="A31" s="342" t="s">
        <v>0</v>
      </c>
      <c r="B31" s="343" t="s">
        <v>305</v>
      </c>
      <c r="C31" s="344" t="s">
        <v>552</v>
      </c>
      <c r="D31" s="344" t="s">
        <v>551</v>
      </c>
      <c r="E31" s="345" t="s">
        <v>490</v>
      </c>
    </row>
  </sheetData>
  <dataValidations disablePrompts="1" count="1">
    <dataValidation type="list" allowBlank="1" showInputMessage="1" showErrorMessage="1" sqref="Q1">
      <formula1>$L$2:$L$4</formula1>
    </dataValidation>
  </dataValidations>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showGridLines="0" zoomScale="93" zoomScaleNormal="93" workbookViewId="0">
      <selection activeCell="A10" sqref="A10"/>
    </sheetView>
  </sheetViews>
  <sheetFormatPr baseColWidth="10" defaultColWidth="10.85546875" defaultRowHeight="12.75" customHeight="1"/>
  <cols>
    <col min="1" max="1" width="36.5703125" style="33" customWidth="1"/>
    <col min="2" max="2" width="29.42578125" style="33" customWidth="1"/>
    <col min="3" max="3" width="29.28515625" style="33" customWidth="1"/>
    <col min="4" max="4" width="29.42578125" style="33" customWidth="1"/>
    <col min="5" max="5" width="29.42578125" style="58" customWidth="1"/>
    <col min="6" max="6" width="30.85546875" style="33" customWidth="1"/>
    <col min="7" max="7" width="27.28515625" style="33" customWidth="1"/>
    <col min="8" max="256" width="10.85546875" style="33" customWidth="1"/>
  </cols>
  <sheetData>
    <row r="1" spans="1:256" s="104" customFormat="1" ht="29.25" customHeight="1">
      <c r="A1" s="936" t="s">
        <v>221</v>
      </c>
      <c r="B1" s="936"/>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c r="GZ1" s="103"/>
      <c r="HA1" s="103"/>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row>
    <row r="2" spans="1:256" ht="24" customHeight="1">
      <c r="A2" s="34" t="s">
        <v>45</v>
      </c>
      <c r="B2" s="932" t="s">
        <v>46</v>
      </c>
      <c r="C2" s="933"/>
      <c r="D2" s="933"/>
      <c r="E2" s="70"/>
      <c r="F2" s="35" t="s">
        <v>47</v>
      </c>
      <c r="G2" s="36"/>
    </row>
    <row r="3" spans="1:256" ht="81" customHeight="1">
      <c r="A3" s="37"/>
      <c r="B3" s="38" t="s">
        <v>48</v>
      </c>
      <c r="C3" s="38" t="s">
        <v>50</v>
      </c>
      <c r="D3" s="38" t="s">
        <v>92</v>
      </c>
      <c r="E3" s="38" t="s">
        <v>49</v>
      </c>
      <c r="F3" s="39" t="s">
        <v>51</v>
      </c>
      <c r="G3" s="39" t="s">
        <v>52</v>
      </c>
    </row>
    <row r="4" spans="1:256" ht="14.65" customHeight="1">
      <c r="A4" s="40" t="s">
        <v>53</v>
      </c>
      <c r="B4" s="41"/>
      <c r="C4" s="42"/>
      <c r="D4" s="42"/>
      <c r="E4" s="41"/>
      <c r="F4" s="36"/>
      <c r="G4" s="36"/>
    </row>
    <row r="5" spans="1:256" ht="14.65" customHeight="1">
      <c r="A5" s="43" t="s">
        <v>54</v>
      </c>
      <c r="B5" s="44">
        <v>0.25</v>
      </c>
      <c r="C5" s="45">
        <v>0.5</v>
      </c>
      <c r="D5" s="45">
        <v>1</v>
      </c>
      <c r="E5" s="44">
        <v>0.25</v>
      </c>
      <c r="F5" s="37"/>
      <c r="G5" s="36"/>
    </row>
    <row r="6" spans="1:256" ht="14.65" customHeight="1">
      <c r="A6" s="43" t="s">
        <v>55</v>
      </c>
      <c r="B6" s="46" t="s">
        <v>56</v>
      </c>
      <c r="C6" s="47" t="s">
        <v>56</v>
      </c>
      <c r="D6" s="47" t="s">
        <v>56</v>
      </c>
      <c r="E6" s="46" t="s">
        <v>57</v>
      </c>
      <c r="F6" s="37"/>
      <c r="G6" s="36"/>
    </row>
    <row r="7" spans="1:256" ht="14.65" customHeight="1">
      <c r="A7" s="43" t="s">
        <v>58</v>
      </c>
      <c r="B7" s="46" t="s">
        <v>59</v>
      </c>
      <c r="C7" s="47" t="s">
        <v>60</v>
      </c>
      <c r="D7" s="47" t="s">
        <v>61</v>
      </c>
      <c r="E7" s="47"/>
      <c r="F7" s="37"/>
      <c r="G7" s="36"/>
    </row>
    <row r="8" spans="1:256" ht="14.65" customHeight="1">
      <c r="A8" s="43" t="s">
        <v>62</v>
      </c>
      <c r="B8" s="48"/>
      <c r="C8" s="49"/>
      <c r="D8" s="49"/>
      <c r="E8" s="49"/>
      <c r="F8" s="37"/>
      <c r="G8" s="36"/>
    </row>
    <row r="9" spans="1:256" ht="14.65" customHeight="1">
      <c r="A9" s="43" t="s">
        <v>63</v>
      </c>
      <c r="B9" s="44">
        <v>0.25</v>
      </c>
      <c r="C9" s="45">
        <v>0.5</v>
      </c>
      <c r="D9" s="45">
        <v>1</v>
      </c>
      <c r="E9" s="45"/>
      <c r="F9" s="37"/>
      <c r="G9" s="36"/>
    </row>
    <row r="10" spans="1:256" ht="14.65" customHeight="1">
      <c r="A10" s="50" t="s">
        <v>64</v>
      </c>
      <c r="B10" s="51">
        <v>1</v>
      </c>
      <c r="C10" s="51">
        <v>2</v>
      </c>
      <c r="D10" s="51">
        <v>3.5</v>
      </c>
      <c r="E10" s="51"/>
      <c r="F10" s="36"/>
      <c r="G10" s="36"/>
    </row>
    <row r="11" spans="1:256" ht="14.65" customHeight="1">
      <c r="A11" s="36"/>
      <c r="B11" s="36"/>
      <c r="C11" s="36"/>
      <c r="D11" s="36"/>
      <c r="E11" s="36"/>
      <c r="F11" s="36"/>
      <c r="G11" s="36"/>
    </row>
    <row r="12" spans="1:256" ht="38.25" customHeight="1">
      <c r="A12" s="39" t="s">
        <v>65</v>
      </c>
      <c r="B12" s="36"/>
      <c r="C12" s="36"/>
      <c r="D12" s="36"/>
      <c r="E12" s="36"/>
      <c r="F12" s="36"/>
      <c r="G12" s="36"/>
    </row>
    <row r="13" spans="1:256" ht="38.25" customHeight="1">
      <c r="A13" s="39" t="s">
        <v>66</v>
      </c>
      <c r="B13" s="53"/>
      <c r="C13" s="53"/>
      <c r="D13" s="53"/>
      <c r="E13" s="53"/>
      <c r="F13" s="36"/>
      <c r="G13" s="36"/>
    </row>
    <row r="14" spans="1:256" ht="25.5" customHeight="1">
      <c r="A14" s="2"/>
      <c r="B14" s="934" t="s">
        <v>67</v>
      </c>
      <c r="C14" s="935"/>
      <c r="D14" s="935"/>
      <c r="E14" s="69"/>
      <c r="F14" s="54" t="s">
        <v>68</v>
      </c>
      <c r="G14" s="36"/>
    </row>
    <row r="15" spans="1:256" ht="40.5" customHeight="1">
      <c r="A15" s="37"/>
      <c r="B15" s="38" t="s">
        <v>69</v>
      </c>
      <c r="C15" s="38" t="s">
        <v>50</v>
      </c>
      <c r="D15" s="38" t="s">
        <v>92</v>
      </c>
      <c r="E15" s="38"/>
      <c r="F15" s="36"/>
      <c r="G15" s="36"/>
    </row>
    <row r="16" spans="1:256" ht="14.65" customHeight="1">
      <c r="A16" s="40" t="s">
        <v>70</v>
      </c>
      <c r="B16" s="41"/>
      <c r="C16" s="42"/>
      <c r="D16" s="42"/>
      <c r="E16" s="42"/>
      <c r="F16" s="36"/>
      <c r="G16" s="36"/>
    </row>
    <row r="17" spans="1:7" ht="14.65" customHeight="1">
      <c r="A17" s="43" t="s">
        <v>54</v>
      </c>
      <c r="B17" s="44">
        <v>0.25</v>
      </c>
      <c r="C17" s="45">
        <v>0.5</v>
      </c>
      <c r="D17" s="45">
        <v>1</v>
      </c>
      <c r="E17" s="45"/>
      <c r="F17" s="36"/>
      <c r="G17" s="36"/>
    </row>
    <row r="18" spans="1:7" ht="14.65" customHeight="1">
      <c r="A18" s="43" t="s">
        <v>55</v>
      </c>
      <c r="B18" s="46" t="s">
        <v>56</v>
      </c>
      <c r="C18" s="47" t="s">
        <v>56</v>
      </c>
      <c r="D18" s="47" t="s">
        <v>56</v>
      </c>
      <c r="E18" s="47"/>
      <c r="F18" s="36"/>
      <c r="G18" s="36"/>
    </row>
    <row r="19" spans="1:7" ht="14.65" customHeight="1">
      <c r="A19" s="43" t="s">
        <v>58</v>
      </c>
      <c r="B19" s="44">
        <v>0.5</v>
      </c>
      <c r="C19" s="45">
        <v>1</v>
      </c>
      <c r="D19" s="45">
        <v>1.5</v>
      </c>
      <c r="E19" s="45"/>
      <c r="F19" s="36"/>
      <c r="G19" s="36"/>
    </row>
    <row r="20" spans="1:7" ht="14.65" customHeight="1">
      <c r="A20" s="43" t="s">
        <v>63</v>
      </c>
      <c r="B20" s="44">
        <v>0.25</v>
      </c>
      <c r="C20" s="45">
        <v>0.5</v>
      </c>
      <c r="D20" s="45">
        <v>1</v>
      </c>
      <c r="E20" s="45"/>
      <c r="F20" s="36"/>
      <c r="G20" s="36"/>
    </row>
    <row r="21" spans="1:7" ht="14.65" customHeight="1">
      <c r="A21" s="50" t="s">
        <v>64</v>
      </c>
      <c r="B21" s="51">
        <f>SUM(B16:B20)</f>
        <v>1</v>
      </c>
      <c r="C21" s="51">
        <f>SUM(C16:C20)</f>
        <v>2</v>
      </c>
      <c r="D21" s="51">
        <f>SUM(D16:D20)</f>
        <v>3.5</v>
      </c>
      <c r="E21" s="51"/>
      <c r="F21" s="36"/>
      <c r="G21" s="36"/>
    </row>
    <row r="22" spans="1:7" ht="14.65" customHeight="1">
      <c r="A22" s="36"/>
      <c r="B22" s="36"/>
      <c r="C22" s="36"/>
      <c r="D22" s="36"/>
      <c r="E22" s="36"/>
      <c r="F22" s="36"/>
      <c r="G22" s="36"/>
    </row>
    <row r="23" spans="1:7" ht="14.65" customHeight="1">
      <c r="A23" s="36"/>
      <c r="B23" s="36"/>
      <c r="C23" s="36"/>
      <c r="D23" s="36"/>
      <c r="E23" s="36"/>
      <c r="F23" s="36"/>
      <c r="G23" s="36"/>
    </row>
    <row r="24" spans="1:7" ht="89.25" customHeight="1">
      <c r="A24" s="39" t="s">
        <v>71</v>
      </c>
      <c r="B24" s="39" t="s">
        <v>72</v>
      </c>
      <c r="C24" s="39" t="s">
        <v>73</v>
      </c>
      <c r="D24" s="36"/>
      <c r="E24" s="36"/>
      <c r="F24" s="36"/>
      <c r="G24" s="36"/>
    </row>
    <row r="25" spans="1:7" ht="14.65" customHeight="1">
      <c r="A25" s="36"/>
      <c r="B25" s="36"/>
      <c r="C25" s="36"/>
      <c r="D25" s="36"/>
      <c r="E25" s="36"/>
      <c r="F25" s="36"/>
      <c r="G25" s="36"/>
    </row>
    <row r="26" spans="1:7" ht="89.25" customHeight="1">
      <c r="A26" s="39" t="s">
        <v>74</v>
      </c>
      <c r="B26" s="39" t="s">
        <v>75</v>
      </c>
      <c r="C26" s="36"/>
      <c r="D26" s="36"/>
      <c r="E26" s="36"/>
      <c r="F26" s="36"/>
      <c r="G26" s="36"/>
    </row>
    <row r="27" spans="1:7" ht="63.75" customHeight="1">
      <c r="A27" s="39" t="s">
        <v>76</v>
      </c>
      <c r="B27" s="39" t="s">
        <v>91</v>
      </c>
      <c r="C27" s="36"/>
      <c r="D27" s="36"/>
      <c r="E27" s="36"/>
      <c r="F27" s="36"/>
      <c r="G27" s="36"/>
    </row>
  </sheetData>
  <mergeCells count="3">
    <mergeCell ref="B2:D2"/>
    <mergeCell ref="B14:D14"/>
    <mergeCell ref="A1:B1"/>
  </mergeCells>
  <pageMargins left="0.7" right="0.7" top="0.75" bottom="0.75" header="0.3" footer="0.3"/>
  <pageSetup orientation="portrait"/>
  <headerFooter>
    <oddFooter>&amp;C&amp;"Helvetica Neue,Regular"&amp;12&amp;K000000&amp;P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showGridLines="0" workbookViewId="0">
      <selection activeCell="B10" sqref="B10"/>
    </sheetView>
  </sheetViews>
  <sheetFormatPr baseColWidth="10" defaultColWidth="10.85546875" defaultRowHeight="12.75" customHeight="1"/>
  <cols>
    <col min="1" max="1" width="29.85546875" style="56" customWidth="1"/>
    <col min="2" max="2" width="29.28515625" style="56" customWidth="1"/>
    <col min="3" max="3" width="26.42578125" style="56" customWidth="1"/>
    <col min="4" max="4" width="30.85546875" style="56" customWidth="1"/>
    <col min="5" max="5" width="39.85546875" style="56" customWidth="1"/>
    <col min="6" max="256" width="10.85546875" style="56" customWidth="1"/>
  </cols>
  <sheetData>
    <row r="1" spans="1:256" ht="27" customHeight="1">
      <c r="A1" s="939" t="s">
        <v>221</v>
      </c>
      <c r="B1" s="939"/>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row>
    <row r="2" spans="1:256" ht="24" customHeight="1">
      <c r="A2" s="34" t="s">
        <v>0</v>
      </c>
      <c r="B2" s="937" t="s">
        <v>46</v>
      </c>
      <c r="C2" s="938"/>
      <c r="D2" s="35" t="s">
        <v>47</v>
      </c>
      <c r="E2" s="36"/>
    </row>
    <row r="3" spans="1:256" ht="69.75" customHeight="1">
      <c r="A3" s="37"/>
      <c r="B3" s="57" t="s">
        <v>78</v>
      </c>
      <c r="C3" s="38" t="s">
        <v>49</v>
      </c>
      <c r="D3" s="39" t="s">
        <v>51</v>
      </c>
      <c r="E3" s="39" t="s">
        <v>52</v>
      </c>
    </row>
    <row r="4" spans="1:256" ht="14.65" customHeight="1">
      <c r="A4" s="40" t="s">
        <v>53</v>
      </c>
      <c r="B4" s="41"/>
      <c r="C4" s="41"/>
      <c r="D4" s="36"/>
      <c r="E4" s="36"/>
    </row>
    <row r="5" spans="1:256" ht="14.65" customHeight="1">
      <c r="A5" s="43" t="s">
        <v>54</v>
      </c>
      <c r="B5" s="45">
        <v>0.5</v>
      </c>
      <c r="C5" s="44">
        <v>0.25</v>
      </c>
      <c r="D5" s="37"/>
      <c r="E5" s="36"/>
    </row>
    <row r="6" spans="1:256" ht="14.65" customHeight="1">
      <c r="A6" s="43" t="s">
        <v>55</v>
      </c>
      <c r="B6" s="47" t="s">
        <v>56</v>
      </c>
      <c r="C6" s="46" t="s">
        <v>57</v>
      </c>
      <c r="D6" s="37"/>
      <c r="E6" s="36"/>
    </row>
    <row r="7" spans="1:256" ht="14.65" customHeight="1">
      <c r="A7" s="43" t="s">
        <v>58</v>
      </c>
      <c r="B7" s="47" t="s">
        <v>60</v>
      </c>
      <c r="C7" s="48"/>
      <c r="D7" s="37"/>
      <c r="E7" s="36"/>
    </row>
    <row r="8" spans="1:256" ht="14.65" customHeight="1">
      <c r="A8" s="43" t="s">
        <v>62</v>
      </c>
      <c r="B8" s="49"/>
      <c r="C8" s="48"/>
      <c r="D8" s="37"/>
      <c r="E8" s="36"/>
    </row>
    <row r="9" spans="1:256" ht="14.65" customHeight="1">
      <c r="A9" s="43" t="s">
        <v>63</v>
      </c>
      <c r="B9" s="45">
        <v>0.5</v>
      </c>
      <c r="C9" s="48"/>
      <c r="D9" s="37"/>
      <c r="E9" s="36"/>
    </row>
    <row r="10" spans="1:256" ht="14.65" customHeight="1">
      <c r="A10" s="50" t="s">
        <v>64</v>
      </c>
      <c r="B10" s="51">
        <v>2</v>
      </c>
      <c r="C10" s="52"/>
      <c r="D10" s="36"/>
      <c r="E10" s="36"/>
    </row>
    <row r="11" spans="1:256" ht="14.65" customHeight="1">
      <c r="A11" s="36"/>
      <c r="B11" s="36"/>
      <c r="C11" s="36"/>
      <c r="D11" s="36"/>
      <c r="E11" s="36"/>
    </row>
    <row r="12" spans="1:256" ht="38.25" customHeight="1">
      <c r="A12" s="39" t="s">
        <v>65</v>
      </c>
      <c r="B12" s="36"/>
      <c r="C12" s="36"/>
      <c r="D12" s="36"/>
      <c r="E12" s="36"/>
    </row>
    <row r="13" spans="1:256" ht="25.5" customHeight="1">
      <c r="A13" s="39" t="s">
        <v>79</v>
      </c>
      <c r="B13" s="53"/>
      <c r="C13" s="53"/>
      <c r="D13" s="36"/>
      <c r="E13" s="36"/>
    </row>
    <row r="14" spans="1:256" ht="25.5" customHeight="1">
      <c r="A14" s="2"/>
      <c r="B14" s="934" t="s">
        <v>67</v>
      </c>
      <c r="C14" s="935"/>
      <c r="D14" s="54" t="s">
        <v>68</v>
      </c>
      <c r="E14" s="36"/>
    </row>
    <row r="15" spans="1:256" ht="15" customHeight="1">
      <c r="A15" s="37"/>
      <c r="B15" s="57" t="s">
        <v>78</v>
      </c>
      <c r="C15" s="55"/>
      <c r="D15" s="36"/>
      <c r="E15" s="36"/>
    </row>
    <row r="16" spans="1:256" ht="14.65" customHeight="1">
      <c r="A16" s="40" t="s">
        <v>70</v>
      </c>
      <c r="B16" s="41"/>
      <c r="C16" s="41"/>
      <c r="D16" s="36"/>
      <c r="E16" s="36"/>
    </row>
    <row r="17" spans="1:5" ht="14.65" customHeight="1">
      <c r="A17" s="43" t="s">
        <v>54</v>
      </c>
      <c r="B17" s="45">
        <v>0.5</v>
      </c>
      <c r="C17" s="48"/>
      <c r="D17" s="36"/>
      <c r="E17" s="36"/>
    </row>
    <row r="18" spans="1:5" ht="14.65" customHeight="1">
      <c r="A18" s="43" t="s">
        <v>55</v>
      </c>
      <c r="B18" s="47" t="s">
        <v>56</v>
      </c>
      <c r="C18" s="48"/>
      <c r="D18" s="36"/>
      <c r="E18" s="36"/>
    </row>
    <row r="19" spans="1:5" ht="14.65" customHeight="1">
      <c r="A19" s="43" t="s">
        <v>58</v>
      </c>
      <c r="B19" s="45">
        <v>1</v>
      </c>
      <c r="C19" s="48"/>
      <c r="D19" s="36"/>
      <c r="E19" s="36"/>
    </row>
    <row r="20" spans="1:5" ht="14.65" customHeight="1">
      <c r="A20" s="43" t="s">
        <v>63</v>
      </c>
      <c r="B20" s="45">
        <v>0.5</v>
      </c>
      <c r="C20" s="48"/>
      <c r="D20" s="36"/>
      <c r="E20" s="36"/>
    </row>
    <row r="21" spans="1:5" ht="14.65" customHeight="1">
      <c r="A21" s="50" t="s">
        <v>64</v>
      </c>
      <c r="B21" s="51">
        <f>SUM(B16:B20)</f>
        <v>2</v>
      </c>
      <c r="C21" s="52"/>
      <c r="D21" s="36"/>
      <c r="E21" s="36"/>
    </row>
    <row r="22" spans="1:5" ht="14.65" customHeight="1">
      <c r="A22" s="36"/>
      <c r="B22" s="36"/>
      <c r="C22" s="36"/>
      <c r="D22" s="36"/>
      <c r="E22" s="36"/>
    </row>
    <row r="23" spans="1:5" ht="14.65" customHeight="1">
      <c r="A23" s="36"/>
      <c r="B23" s="36"/>
      <c r="C23" s="36"/>
      <c r="D23" s="36"/>
      <c r="E23" s="36"/>
    </row>
    <row r="24" spans="1:5" ht="76.5" customHeight="1">
      <c r="A24" s="39" t="s">
        <v>71</v>
      </c>
      <c r="B24" s="39" t="s">
        <v>80</v>
      </c>
      <c r="C24" s="36"/>
      <c r="D24" s="36"/>
      <c r="E24" s="36"/>
    </row>
    <row r="25" spans="1:5" ht="14.65" customHeight="1">
      <c r="A25" s="36"/>
      <c r="B25" s="36"/>
      <c r="C25" s="36"/>
      <c r="D25" s="36"/>
      <c r="E25" s="36"/>
    </row>
    <row r="26" spans="1:5" ht="51" customHeight="1">
      <c r="A26" s="39" t="s">
        <v>74</v>
      </c>
      <c r="B26" s="39" t="s">
        <v>75</v>
      </c>
      <c r="C26" s="36"/>
      <c r="D26" s="36"/>
      <c r="E26" s="36"/>
    </row>
    <row r="27" spans="1:5" ht="38.25" customHeight="1">
      <c r="A27" s="39" t="s">
        <v>76</v>
      </c>
      <c r="B27" s="39" t="s">
        <v>77</v>
      </c>
      <c r="C27" s="36"/>
      <c r="D27" s="36"/>
      <c r="E27" s="36"/>
    </row>
  </sheetData>
  <mergeCells count="3">
    <mergeCell ref="B2:C2"/>
    <mergeCell ref="B14:C14"/>
    <mergeCell ref="A1:B1"/>
  </mergeCells>
  <pageMargins left="0.7" right="0.7"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9"/>
  <sheetViews>
    <sheetView showGridLines="0" zoomScale="77" zoomScaleNormal="77" workbookViewId="0">
      <selection activeCell="B5" sqref="B5"/>
    </sheetView>
  </sheetViews>
  <sheetFormatPr baseColWidth="10" defaultColWidth="16.28515625" defaultRowHeight="12.75" customHeight="1"/>
  <cols>
    <col min="1" max="1" width="71.28515625" style="1" customWidth="1"/>
    <col min="2" max="2" width="55.42578125" style="1" customWidth="1"/>
    <col min="3" max="3" width="3" style="1" customWidth="1"/>
    <col min="4" max="4" width="58.85546875" style="1" customWidth="1"/>
    <col min="5" max="256" width="16.28515625" style="1" customWidth="1"/>
  </cols>
  <sheetData>
    <row r="1" spans="1:256" ht="12.95" customHeight="1">
      <c r="A1" s="2"/>
      <c r="B1" s="3"/>
      <c r="C1" s="4"/>
      <c r="D1" s="4"/>
      <c r="E1" s="5"/>
    </row>
    <row r="2" spans="1:256" ht="29.65" customHeight="1">
      <c r="A2" s="678" t="s">
        <v>256</v>
      </c>
      <c r="B2" s="679"/>
      <c r="C2" s="6"/>
      <c r="D2" s="7"/>
      <c r="E2" s="8"/>
    </row>
    <row r="3" spans="1:256" ht="29.65" customHeight="1">
      <c r="A3" s="465" t="s">
        <v>165</v>
      </c>
      <c r="B3" s="465" t="s">
        <v>257</v>
      </c>
      <c r="C3" s="26"/>
      <c r="D3" s="26"/>
      <c r="E3" s="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c r="IV3" s="58"/>
    </row>
    <row r="4" spans="1:256" ht="23.25" customHeight="1">
      <c r="A4" s="684" t="s">
        <v>186</v>
      </c>
      <c r="B4" s="685"/>
      <c r="C4" s="26"/>
      <c r="D4" s="26"/>
      <c r="E4" s="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8"/>
    </row>
    <row r="5" spans="1:256" ht="29.65" customHeight="1">
      <c r="A5" s="95" t="s">
        <v>637</v>
      </c>
      <c r="B5" s="578" t="s">
        <v>106</v>
      </c>
      <c r="C5" s="78"/>
      <c r="D5" s="660" t="s">
        <v>638</v>
      </c>
      <c r="E5" s="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row>
    <row r="6" spans="1:256" ht="85.5" hidden="1" customHeight="1">
      <c r="A6" s="289" t="s">
        <v>255</v>
      </c>
      <c r="B6" s="579" t="s">
        <v>240</v>
      </c>
      <c r="C6" s="26"/>
      <c r="D6" s="26"/>
      <c r="E6" s="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c r="IT6" s="58"/>
      <c r="IU6" s="58"/>
      <c r="IV6" s="58"/>
    </row>
    <row r="7" spans="1:256" ht="76.5" hidden="1" customHeight="1">
      <c r="A7" s="372" t="s">
        <v>174</v>
      </c>
      <c r="B7" s="580" t="s">
        <v>90</v>
      </c>
      <c r="C7" s="26"/>
      <c r="D7" s="26"/>
      <c r="E7" s="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c r="IT7" s="58"/>
      <c r="IU7" s="58"/>
      <c r="IV7" s="58"/>
    </row>
    <row r="8" spans="1:256" ht="27" customHeight="1">
      <c r="A8" s="373" t="s">
        <v>335</v>
      </c>
      <c r="B8" s="581"/>
      <c r="C8" s="26"/>
      <c r="D8" s="26"/>
      <c r="E8" s="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c r="IS8" s="58"/>
      <c r="IT8" s="58"/>
      <c r="IU8" s="58"/>
      <c r="IV8" s="58"/>
    </row>
    <row r="9" spans="1:256" ht="21.75" customHeight="1">
      <c r="A9" s="680" t="s">
        <v>541</v>
      </c>
      <c r="B9" s="681"/>
      <c r="C9" s="26"/>
      <c r="D9" s="26"/>
      <c r="E9" s="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row>
    <row r="10" spans="1:256" ht="71.25" hidden="1" customHeight="1">
      <c r="A10" s="67" t="s">
        <v>191</v>
      </c>
      <c r="B10" s="66" t="s">
        <v>175</v>
      </c>
      <c r="C10" s="10"/>
      <c r="D10" s="7"/>
      <c r="E10" s="8"/>
    </row>
    <row r="11" spans="1:256" ht="71.25" hidden="1" customHeight="1">
      <c r="A11" s="12" t="s">
        <v>190</v>
      </c>
      <c r="B11" s="66" t="s">
        <v>175</v>
      </c>
      <c r="C11" s="10"/>
      <c r="D11" s="26"/>
      <c r="E11" s="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row>
    <row r="12" spans="1:256" ht="46.5" customHeight="1">
      <c r="A12" s="99" t="s">
        <v>393</v>
      </c>
      <c r="B12" s="582" t="s">
        <v>175</v>
      </c>
      <c r="C12" s="10"/>
      <c r="D12" s="26"/>
      <c r="E12" s="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c r="IR12" s="58"/>
      <c r="IS12" s="58"/>
      <c r="IT12" s="58"/>
      <c r="IU12" s="58"/>
      <c r="IV12" s="58"/>
    </row>
    <row r="13" spans="1:256" ht="46.5" hidden="1" customHeight="1">
      <c r="A13" s="9" t="s">
        <v>189</v>
      </c>
      <c r="B13" s="582" t="s">
        <v>175</v>
      </c>
      <c r="C13" s="10"/>
      <c r="D13" s="26"/>
      <c r="E13" s="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row>
    <row r="14" spans="1:256" ht="45" hidden="1" customHeight="1">
      <c r="A14" s="99" t="s">
        <v>176</v>
      </c>
      <c r="B14" s="582" t="s">
        <v>184</v>
      </c>
      <c r="C14" s="10"/>
      <c r="D14" s="26"/>
      <c r="E14" s="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row>
    <row r="15" spans="1:256" ht="45" customHeight="1">
      <c r="A15" s="9" t="s">
        <v>592</v>
      </c>
      <c r="B15" s="582" t="s">
        <v>185</v>
      </c>
      <c r="C15" s="10"/>
      <c r="D15" s="26"/>
      <c r="E15" s="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c r="IR15" s="58"/>
      <c r="IS15" s="58"/>
      <c r="IT15" s="58"/>
      <c r="IU15" s="58"/>
      <c r="IV15" s="58"/>
    </row>
    <row r="16" spans="1:256" ht="42.75" hidden="1" customHeight="1">
      <c r="A16" s="9" t="s">
        <v>177</v>
      </c>
      <c r="B16" s="66" t="s">
        <v>185</v>
      </c>
      <c r="C16" s="10"/>
      <c r="D16" s="26"/>
      <c r="E16" s="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c r="IR16" s="58"/>
      <c r="IS16" s="58"/>
      <c r="IT16" s="58"/>
      <c r="IU16" s="58"/>
      <c r="IV16" s="58"/>
    </row>
    <row r="17" spans="1:256" ht="20.25" customHeight="1">
      <c r="A17" s="682" t="s">
        <v>187</v>
      </c>
      <c r="B17" s="683"/>
      <c r="C17" s="10"/>
      <c r="D17" s="26"/>
      <c r="E17" s="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c r="IS17" s="58"/>
      <c r="IT17" s="58"/>
      <c r="IU17" s="58"/>
      <c r="IV17" s="58"/>
    </row>
    <row r="18" spans="1:256" ht="48.4" customHeight="1">
      <c r="A18" s="99" t="s">
        <v>258</v>
      </c>
      <c r="B18" s="582" t="s">
        <v>185</v>
      </c>
      <c r="C18" s="10"/>
      <c r="D18" s="7"/>
      <c r="E18" s="8"/>
    </row>
    <row r="19" spans="1:256" ht="48.4" customHeight="1">
      <c r="A19" s="99" t="s">
        <v>394</v>
      </c>
      <c r="B19" s="582" t="s">
        <v>395</v>
      </c>
      <c r="C19" s="10"/>
      <c r="D19" s="26"/>
      <c r="E19" s="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c r="IU19" s="58"/>
      <c r="IV19" s="58"/>
    </row>
    <row r="20" spans="1:256" ht="48.4" customHeight="1">
      <c r="A20" s="99" t="s">
        <v>591</v>
      </c>
      <c r="B20" s="582"/>
      <c r="C20" s="10"/>
      <c r="D20" s="26"/>
      <c r="E20" s="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c r="IS20" s="58"/>
      <c r="IT20" s="58"/>
      <c r="IU20" s="58"/>
      <c r="IV20" s="58"/>
    </row>
    <row r="21" spans="1:256" ht="48.4" customHeight="1">
      <c r="A21" s="9" t="s">
        <v>590</v>
      </c>
      <c r="B21" s="582" t="s">
        <v>395</v>
      </c>
      <c r="C21" s="10"/>
      <c r="D21" s="26"/>
      <c r="E21" s="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c r="IR21" s="58"/>
      <c r="IS21" s="58"/>
      <c r="IT21" s="58"/>
      <c r="IU21" s="58"/>
      <c r="IV21" s="58"/>
    </row>
    <row r="22" spans="1:256" ht="48.4" hidden="1" customHeight="1">
      <c r="A22" s="9" t="s">
        <v>192</v>
      </c>
      <c r="B22" s="582" t="s">
        <v>185</v>
      </c>
      <c r="C22" s="10"/>
      <c r="D22" s="7"/>
      <c r="E22" s="8"/>
    </row>
    <row r="23" spans="1:256" ht="48.4" hidden="1" customHeight="1">
      <c r="A23" s="9" t="s">
        <v>193</v>
      </c>
      <c r="B23" s="582" t="s">
        <v>185</v>
      </c>
      <c r="C23" s="10"/>
      <c r="D23" s="7"/>
      <c r="E23" s="8"/>
    </row>
    <row r="24" spans="1:256" ht="48.4" hidden="1" customHeight="1">
      <c r="A24" s="9" t="s">
        <v>194</v>
      </c>
      <c r="B24" s="582" t="s">
        <v>185</v>
      </c>
      <c r="C24" s="10"/>
      <c r="D24" s="7"/>
      <c r="E24" s="8"/>
    </row>
    <row r="25" spans="1:256" ht="37.9" hidden="1" customHeight="1">
      <c r="A25" s="9" t="s">
        <v>195</v>
      </c>
      <c r="B25" s="582" t="s">
        <v>185</v>
      </c>
      <c r="C25" s="10"/>
      <c r="D25" s="7"/>
      <c r="E25" s="8"/>
    </row>
    <row r="26" spans="1:256" ht="37.9" customHeight="1">
      <c r="A26" s="98" t="s">
        <v>196</v>
      </c>
      <c r="B26" s="582" t="s">
        <v>185</v>
      </c>
      <c r="C26" s="10"/>
      <c r="D26" s="26"/>
      <c r="E26" s="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row>
    <row r="27" spans="1:256" ht="37.35" customHeight="1">
      <c r="A27" s="11" t="s">
        <v>197</v>
      </c>
      <c r="B27" s="582" t="s">
        <v>185</v>
      </c>
      <c r="C27" s="10"/>
      <c r="D27" s="7"/>
      <c r="E27" s="8"/>
    </row>
    <row r="28" spans="1:256" ht="66.75" customHeight="1">
      <c r="B28" s="68"/>
      <c r="C28" s="26"/>
      <c r="D28" s="7"/>
      <c r="E28" s="8"/>
    </row>
    <row r="29" spans="1:256" ht="62.65" customHeight="1">
      <c r="C29" s="26"/>
      <c r="D29" s="13"/>
      <c r="E29" s="14"/>
    </row>
  </sheetData>
  <mergeCells count="4">
    <mergeCell ref="A2:B2"/>
    <mergeCell ref="A9:B9"/>
    <mergeCell ref="A17:B17"/>
    <mergeCell ref="A4:B4"/>
  </mergeCells>
  <pageMargins left="1" right="1" top="1" bottom="1" header="0.25" footer="0.25"/>
  <pageSetup orientation="portrait" r:id="rId1"/>
  <headerFooter>
    <oddFooter>&amp;C&amp;"Helvetica Neue,Regular"&amp;12&amp;K000000&amp;P</oddFooter>
  </headerFooter>
  <extLst>
    <ext xmlns:x14="http://schemas.microsoft.com/office/spreadsheetml/2009/9/main" uri="{CCE6A557-97BC-4b89-ADB6-D9C93CAAB3DF}">
      <x14:dataValidations xmlns:xm="http://schemas.microsoft.com/office/excel/2006/main" count="1">
        <x14:dataValidation type="list" showInputMessage="1" showErrorMessage="1">
          <x14:formula1>
            <xm:f>Data!$L$2:$L$4</xm:f>
          </x14:formula1>
          <xm:sqref>B5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
  <sheetViews>
    <sheetView showGridLines="0" workbookViewId="0">
      <selection activeCell="H11" sqref="H11"/>
    </sheetView>
  </sheetViews>
  <sheetFormatPr baseColWidth="10" defaultColWidth="10.85546875" defaultRowHeight="12.75" customHeight="1"/>
  <cols>
    <col min="1" max="1" width="30.85546875" style="58" customWidth="1"/>
    <col min="2" max="2" width="27.28515625" style="58" customWidth="1"/>
    <col min="3" max="3" width="18.7109375" style="58" customWidth="1"/>
    <col min="4" max="4" width="19.85546875" style="58" customWidth="1"/>
    <col min="5" max="5" width="11.42578125" style="58" customWidth="1"/>
    <col min="6" max="6" width="26.85546875" style="58" customWidth="1"/>
    <col min="7" max="256" width="10.85546875" style="58" customWidth="1"/>
  </cols>
  <sheetData>
    <row r="1" spans="1:6" ht="24" customHeight="1">
      <c r="A1" s="210" t="s">
        <v>221</v>
      </c>
      <c r="B1" s="36"/>
      <c r="C1" s="36"/>
      <c r="D1" s="36"/>
      <c r="E1" s="36"/>
      <c r="F1" s="36"/>
    </row>
    <row r="2" spans="1:6" ht="36" customHeight="1">
      <c r="A2" s="59"/>
      <c r="B2" s="943" t="s">
        <v>81</v>
      </c>
      <c r="C2" s="944"/>
      <c r="D2" s="944"/>
      <c r="E2" s="945"/>
      <c r="F2" s="59"/>
    </row>
    <row r="3" spans="1:6" ht="41.25" customHeight="1">
      <c r="A3" s="60"/>
      <c r="B3" s="61"/>
      <c r="C3" s="25" t="s">
        <v>82</v>
      </c>
      <c r="D3" s="211" t="s">
        <v>83</v>
      </c>
      <c r="E3" s="217" t="s">
        <v>84</v>
      </c>
      <c r="F3" s="214" t="s">
        <v>85</v>
      </c>
    </row>
    <row r="4" spans="1:6" ht="14.65" customHeight="1">
      <c r="A4" s="60"/>
      <c r="B4" s="940" t="s">
        <v>86</v>
      </c>
      <c r="C4" s="62">
        <v>0.25</v>
      </c>
      <c r="D4" s="212">
        <v>0.25</v>
      </c>
      <c r="E4" s="218"/>
      <c r="F4" s="215"/>
    </row>
    <row r="5" spans="1:6" ht="14.65" customHeight="1">
      <c r="A5" s="60"/>
      <c r="B5" s="941"/>
      <c r="C5" s="62">
        <v>0.5</v>
      </c>
      <c r="D5" s="212">
        <v>0.5</v>
      </c>
      <c r="E5" s="218"/>
      <c r="F5" s="215"/>
    </row>
    <row r="6" spans="1:6" ht="14.65" customHeight="1">
      <c r="A6" s="60"/>
      <c r="B6" s="942"/>
      <c r="C6" s="63">
        <v>0.25</v>
      </c>
      <c r="D6" s="213">
        <v>0.25</v>
      </c>
      <c r="E6" s="219"/>
      <c r="F6" s="215"/>
    </row>
    <row r="7" spans="1:6" ht="14.65" customHeight="1">
      <c r="A7" s="60"/>
      <c r="B7" s="940" t="s">
        <v>87</v>
      </c>
      <c r="C7" s="63">
        <v>0.25</v>
      </c>
      <c r="D7" s="213">
        <v>0.25</v>
      </c>
      <c r="E7" s="219"/>
      <c r="F7" s="215"/>
    </row>
    <row r="8" spans="1:6" ht="14.65" customHeight="1">
      <c r="A8" s="60"/>
      <c r="B8" s="941"/>
      <c r="C8" s="63">
        <v>0.75</v>
      </c>
      <c r="D8" s="213">
        <v>0.75</v>
      </c>
      <c r="E8" s="219"/>
      <c r="F8" s="215"/>
    </row>
    <row r="9" spans="1:6" ht="14.65" customHeight="1">
      <c r="A9" s="60"/>
      <c r="B9" s="942"/>
      <c r="C9" s="63">
        <v>0.25</v>
      </c>
      <c r="D9" s="213">
        <v>0.25</v>
      </c>
      <c r="E9" s="219"/>
      <c r="F9" s="215"/>
    </row>
    <row r="10" spans="1:6" ht="14.65" customHeight="1">
      <c r="A10" s="60"/>
      <c r="B10" s="940" t="s">
        <v>88</v>
      </c>
      <c r="C10" s="63">
        <v>0.25</v>
      </c>
      <c r="D10" s="213">
        <v>0.25</v>
      </c>
      <c r="E10" s="219"/>
      <c r="F10" s="215"/>
    </row>
    <row r="11" spans="1:6" ht="14.65" customHeight="1">
      <c r="A11" s="60"/>
      <c r="B11" s="941"/>
      <c r="C11" s="63">
        <v>1</v>
      </c>
      <c r="D11" s="213">
        <v>1</v>
      </c>
      <c r="E11" s="219"/>
      <c r="F11" s="215"/>
    </row>
    <row r="12" spans="1:6" ht="14.65" customHeight="1">
      <c r="A12" s="60"/>
      <c r="B12" s="942"/>
      <c r="C12" s="63">
        <v>0.25</v>
      </c>
      <c r="D12" s="213">
        <v>0.25</v>
      </c>
      <c r="E12" s="219"/>
      <c r="F12" s="215"/>
    </row>
    <row r="13" spans="1:6" ht="14.65" customHeight="1">
      <c r="A13" s="59"/>
      <c r="B13" s="64"/>
      <c r="C13" s="64"/>
      <c r="D13" s="64"/>
      <c r="E13" s="216"/>
      <c r="F13" s="59"/>
    </row>
    <row r="14" spans="1:6" ht="14.65" customHeight="1">
      <c r="A14" s="59"/>
      <c r="B14" s="59"/>
      <c r="C14" s="59"/>
      <c r="D14" s="59"/>
      <c r="E14" s="59"/>
      <c r="F14" s="59"/>
    </row>
    <row r="15" spans="1:6" ht="14.65" customHeight="1">
      <c r="A15" s="59"/>
      <c r="B15" s="59"/>
      <c r="C15" s="65" t="s">
        <v>222</v>
      </c>
      <c r="D15" s="59"/>
      <c r="E15" s="59"/>
      <c r="F15" s="59"/>
    </row>
    <row r="16" spans="1:6" ht="14.65" customHeight="1">
      <c r="A16" s="59"/>
      <c r="B16" s="59"/>
      <c r="C16" s="65" t="s">
        <v>89</v>
      </c>
      <c r="D16" s="59"/>
      <c r="E16" s="59"/>
      <c r="F16" s="59"/>
    </row>
  </sheetData>
  <mergeCells count="4">
    <mergeCell ref="B4:B6"/>
    <mergeCell ref="B7:B9"/>
    <mergeCell ref="B10:B12"/>
    <mergeCell ref="B2:E2"/>
  </mergeCells>
  <pageMargins left="0.7" right="0.7" top="0.75" bottom="0.75" header="0.3" footer="0.3"/>
  <pageSetup orientation="portrait"/>
  <headerFooter>
    <oddFooter>&amp;C&amp;"Helvetica Neue,Regular"&amp;12&amp;K000000&amp;P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
  <sheetViews>
    <sheetView workbookViewId="0">
      <selection activeCell="F16" sqref="F16"/>
    </sheetView>
  </sheetViews>
  <sheetFormatPr baseColWidth="10" defaultRowHeight="14.25"/>
  <cols>
    <col min="1" max="1" width="3.28515625" style="79" customWidth="1"/>
    <col min="2" max="2" width="17.7109375" style="79" hidden="1" customWidth="1"/>
    <col min="3" max="3" width="18.140625" style="79" bestFit="1" customWidth="1"/>
    <col min="4" max="4" width="8.140625" style="79" bestFit="1" customWidth="1"/>
    <col min="5" max="7" width="46.28515625" style="82" customWidth="1"/>
    <col min="8" max="16384" width="11.42578125" style="79"/>
  </cols>
  <sheetData>
    <row r="2" spans="1:7" ht="27.75">
      <c r="B2" s="81" t="s">
        <v>109</v>
      </c>
      <c r="C2" s="81"/>
    </row>
    <row r="5" spans="1:7" ht="15">
      <c r="A5" s="83"/>
      <c r="B5" s="83" t="s">
        <v>101</v>
      </c>
      <c r="C5" s="80" t="s">
        <v>101</v>
      </c>
      <c r="D5" s="80" t="s">
        <v>102</v>
      </c>
      <c r="E5" s="84" t="s">
        <v>103</v>
      </c>
      <c r="F5" s="84" t="s">
        <v>104</v>
      </c>
      <c r="G5" s="85" t="s">
        <v>105</v>
      </c>
    </row>
    <row r="6" spans="1:7">
      <c r="A6" s="79">
        <v>1</v>
      </c>
      <c r="B6" s="79" t="s">
        <v>160</v>
      </c>
      <c r="C6" s="79" t="str">
        <f>IFERROR(INDEX(Tableau1[Catégorie],Data!E2),"")</f>
        <v>GMS</v>
      </c>
      <c r="D6" s="79">
        <f>IFERROR(INDEX(Tableau1[Critère],Data!E2),"")</f>
        <v>1</v>
      </c>
      <c r="E6" s="79" t="str">
        <f>IFERROR(INDEX(Tableau1[Modalité d''audit DA1],Data!$E2),"")</f>
        <v>Où : siège et/ou établissement et/ou autre
Qui : directeur et responsable de l'établissement
Quoi :
- entretien avec le personnel : sur la description du process mis en place avec prise en compte des denrées qui génèrent du GA
- vérification documentaire : politique d'approvisionnement et de fabrication (si concerné) écrite ; montrer que les denrées qui génèrent de la casse sont connues et paramètres ajustés</v>
      </c>
      <c r="F6" s="79" t="str">
        <f>IFERROR(INDEX(Tableau1[Modalité d''audit DA2],Data!$E2),"")</f>
        <v>Où : siège et établissement
Qui : RH/formation ; directeur du magasin, personne en contact avec les denrées à la vente
Quoi :
- entretien avec le personnel : sur le contenu des formations/actions de sensibilisation [échantillon : 1 personne pour la tranche 1 ; 1 personne par  catégorie de denrées retrouvées (PLS, PGC, PFT) pour tranche 2 ; 3 personnes par catégorie de denrées retrouvées (PLS, PGC, PFT) pour tranche 3]
- vérification documentaire : support de formation (si formation hygiène) et sensibilisation, plan de formation et suivi, liste de présence ou attestation de formation</v>
      </c>
      <c r="G6" s="79" t="str">
        <f>IFERROR(INDEX(Tableau1[Modalité d''audit DA3],Data!$E2),"")</f>
        <v>Où : établissement
Qui : référent don
Quoi : 
- entretien avec le personnel : sur la description du process mis en place, sur les relations avec les associations ou autres bénéficiaires du don
- entretien avec la principale association de gestion des dons (quand elle existe) sur les relations entretenues
- vérification documentaire : convention du don
- cas de la pénurie d'asso ou autres problématiques identifiées : preuve d'avoir essayé de joindre des acteurs 
- vérification de la cohérence de cette pratique avec les autres moyens d'écoulement ou de valorisation de denrées (ex : don) - à mettre en corrélation avec le taux de GA</v>
      </c>
    </row>
    <row r="7" spans="1:7">
      <c r="A7" s="79">
        <v>2</v>
      </c>
      <c r="B7" s="79" t="s">
        <v>160</v>
      </c>
      <c r="C7" s="79" t="str">
        <f>IFERROR(INDEX(Tableau1[Catégorie],Data!E3),"")</f>
        <v>GMS</v>
      </c>
      <c r="D7" s="79">
        <f>IFERROR(INDEX(Tableau1[Critère],Data!E3),"")</f>
        <v>2</v>
      </c>
      <c r="E7" s="79" t="str">
        <f>IFERROR(INDEX(Tableau1[Modalité d''audit DA1],Data!$E3),"")</f>
        <v>Où : siège et/ou établissement et/ou autre
Qui : directeur et responsable de l'établissement
Quoi :
- entretien avec le personnel : sur la description du process mis en place avec prise en compte des denrées qui génèrent du GA et sur la gestion du logiciel de commande
-  vérification documentaire : documents sur le suivi des commandes et stocks ; documents sur la tracabilité interne (plan de maîtrise sanitaire) --&gt; à garder 6 mois ;  documents écrits sur les matières premières (données de fabrication et données de vente) si concerné par la fabrication</v>
      </c>
      <c r="F7" s="79" t="str">
        <f>IFERROR(INDEX(Tableau1[Modalité d''audit DA2],Data!$E3),"")</f>
        <v>Où : établissement
Qui : directeur de l'établissement
Quoi : 
- entretien avec le personnel : sur la description du process mis en place pour la vérification régulière des dates
- vérification documentaire : vérification que le process existe, est appliqué, est compris
- vérification visuelle : vérification au niveau de la surface de vente des denrées en rayon, vérification en zone de stockage des denrées présentes (en priorité les palettes gerbées : sur les DDM, vérification que l'information de la date existe), vérification au niveau des poubelles des denrées jetées</v>
      </c>
      <c r="G7" s="79" t="str">
        <f>IFERROR(INDEX(Tableau1[Modalité d''audit DA3],Data!$E3),"")</f>
        <v>Où : établissement 
Qui : référent du don
Quoi :
- entretien avec le personnel : sur la description du process mis en place pour la vérification de la qualité des dons et le respect au niveau de l'établissement, sur les relations avec les associations ou autres bénéficiaires du don
- entretien avec la principale association de gestion des dons (quand elle existe) sur la qualité des dons
- vérification documentaire : plan de gestion du don, procédures visant à évaluer la qualité du don, à enregistrer les défauts signalés par l'association destinataire du don de denrées et suivre les actions correctives engagées
- vérification visuelle : zone recevant les denrées destinées au don, absence de denrées interdites au don et dont la date est dépassée</v>
      </c>
    </row>
    <row r="8" spans="1:7">
      <c r="A8" s="79">
        <v>3</v>
      </c>
      <c r="B8" s="79" t="s">
        <v>160</v>
      </c>
      <c r="C8" s="79" t="str">
        <f>IFERROR(INDEX(Tableau1[Catégorie],Data!E4),"")</f>
        <v>GMS</v>
      </c>
      <c r="D8" s="79">
        <f>IFERROR(INDEX(Tableau1[Critère],Data!E4),"")</f>
        <v>3</v>
      </c>
      <c r="E8" s="79" t="str">
        <f>IFERROR(INDEX(Tableau1[Modalité d''audit DA1],Data!$E4),"")</f>
        <v>Où : siège et/ou établissement et/ou autre
Qui : directeur
Quoi : 
- entretien avec le personnel : sur la description du process mis en place
- vérification documentaire : contrats fournisseurs (prise en compte du type de contrats selon les fournisseurs - Marques Nat ou MDD), éventuel diagnostic réalisé</v>
      </c>
      <c r="F8" s="79">
        <f>IFERROR(INDEX(Tableau1[Modalité d''audit DA2],Data!$E4),"")</f>
        <v>0</v>
      </c>
      <c r="G8" s="79" t="str">
        <f>IFERROR(INDEX(Tableau1[Modalité d''audit DA3],Data!$E4),"")</f>
        <v>Où : siège et établissement
Qui : RH/formation ; directeur du magasin, personne en contact avec les denrées
Quoi :
- entretien avec le personnel : sur le contenu des formations/actions de sensibilisation [échantillon : 1 personne pour la tranche 1 ; 1 personne par catégorie de denrées retrouvées (PLS, PGC, PFT) pour tranche 2 ; 3 personnes par  catégorie de denrées retrouvées (PLS, PGC, PFT) pour tranche 3]
- vérification documentaire : support de formation (si formation hygiène) et sensibilisation, plan de formation et suivi, liste de présence ou attestation de formation</v>
      </c>
    </row>
    <row r="9" spans="1:7">
      <c r="A9" s="79">
        <v>4</v>
      </c>
      <c r="B9" s="79" t="s">
        <v>160</v>
      </c>
      <c r="C9" s="79" t="str">
        <f>IFERROR(INDEX(Tableau1[Catégorie],Data!E5),"")</f>
        <v>GMS</v>
      </c>
      <c r="D9" s="79">
        <f>IFERROR(INDEX(Tableau1[Critère],Data!E5),"")</f>
        <v>4</v>
      </c>
      <c r="E9" s="79" t="str">
        <f>IFERROR(INDEX(Tableau1[Modalité d''audit DA1],Data!$E5),"")</f>
        <v>Où : siège et/ou établissement et/ou autre
Qui : RH/formation ; acheteur, directeur de magasin, chef de rayon - personne point de vente en charge des appro/achats et qui passe les commandes (pas uniquement les chefs de rayon)
Quoi :
- entretien avec le personnel : sur le contenu des formations/actions de sensibilisation [échantillon : 1 personne pour la tranche 1 ; 1 personne par catégorie de denrées retrouvées (PLS, PGC, PFT) pour tranche 2 ; 3 personnes par  catégorie de denrées retrouvées (PLS, PGC, PFT) pour tranche 3]
- vérification documentaire : support de formation (si formation hygiène) et sensibilisation, plan de formation et suivi, liste de présence ou attestation de formation</v>
      </c>
      <c r="F9" s="79" t="str">
        <f>IFERROR(INDEX(Tableau1[Modalité d''audit DA2],Data!$E5),"")</f>
        <v>Où : établissement
Qui : directeur de l'établissement
Quoi :
- entretien avec le personnel : sur la description du process mis en place pour la gestion des denrées à date courte
- vérification documentaire : vérification que le process existe, est appliqué, est compris
- vérification visuelle : dans la surface de vente
- vérification de la cohérence de cette pratique avec les autres moyens d'écoulement ou de valorisation de denrées (ex : don) - à mettre en corrélation avec le taux de GA</v>
      </c>
      <c r="G9" s="79" t="str">
        <f>IFERROR(INDEX(Tableau1[Modalité d''audit DA3],Data!$E5),"")</f>
        <v>Où : établissement
Qui : directeur
Quoi : 
- entretien avec le personnel : sur la description du process mis en place
- vérification documentaire : convention de don pour l'alimentation animale, historique des dons réalisés
- vérification de la cohérence de cette pratique avec les autres moyens d'écoulement ou de valorisation de denrées (ex : don) - à mettre en corrélation avec le taux de GA</v>
      </c>
    </row>
    <row r="10" spans="1:7">
      <c r="A10" s="79">
        <v>5</v>
      </c>
      <c r="B10" s="79" t="s">
        <v>160</v>
      </c>
      <c r="C10" s="79" t="str">
        <f>IFERROR(INDEX(Tableau1[Catégorie],Data!E6),"")</f>
        <v>GMS</v>
      </c>
      <c r="D10" s="79">
        <f>IFERROR(INDEX(Tableau1[Critère],Data!E6),"")</f>
        <v>5</v>
      </c>
      <c r="E10" s="79" t="str">
        <f>IFERROR(INDEX(Tableau1[Modalité d''audit DA1],Data!$E6),"")</f>
        <v>Où : siège et/ou établissement et/ou autre
Qui : variable selon action(s) présentée(s)
Quoi : documents de veille, présentation d'expérimentation de nouvelles solutions, etc</v>
      </c>
      <c r="F10" s="79" t="str">
        <f>IFERROR(INDEX(Tableau1[Modalité d''audit DA2],Data!$E6),"")</f>
        <v>Où : établissement
Qui : directeur de l'établissement
Quoi :
- entretien avec le personnel : sur la description du process mis en place pour communiquer auprès des clients
- vérification documentaire : tout type de documents de communication (en point de vente, sur site internet)
- vérification visuelle : dans la surface de vente ; montrer affichage / PLV / bac</v>
      </c>
      <c r="G10" s="79" t="str">
        <f>IFERROR(INDEX(Tableau1[Modalité d''audit DA3],Data!$E6),"")</f>
        <v>Où : variable
Qui : variable selon action(s) présentée(s)
Quoi : documents de veille, présentation d'expérimentation de nouvelles solutions, etc</v>
      </c>
    </row>
    <row r="11" spans="1:7">
      <c r="A11" s="79">
        <v>6</v>
      </c>
      <c r="B11" s="79" t="s">
        <v>160</v>
      </c>
      <c r="C11" s="79" t="str">
        <f>IFERROR(INDEX(Tableau1[Catégorie],Data!E7),"")</f>
        <v>GMS</v>
      </c>
      <c r="D11" s="79">
        <f>IFERROR(INDEX(Tableau1[Critère],Data!E7),"")</f>
        <v>6</v>
      </c>
      <c r="E11" s="79">
        <f>IFERROR(INDEX(Tableau1[Modalité d''audit DA1],Data!$E7),"")</f>
        <v>0</v>
      </c>
      <c r="F11" s="79" t="str">
        <f>IFERROR(INDEX(Tableau1[Modalité d''audit DA2],Data!$E7),"")</f>
        <v>Où : établissement
Qui : variable selon action(s) présentée(s)
Quoi : documents de veille, présentation d'expérimentation de nouvelles solutions, etc</v>
      </c>
      <c r="G11" s="79">
        <f>IFERROR(INDEX(Tableau1[Modalité d''audit DA3],Data!$E7),"")</f>
        <v>0</v>
      </c>
    </row>
    <row r="12" spans="1:7">
      <c r="A12" s="79">
        <v>7</v>
      </c>
      <c r="B12" s="79" t="s">
        <v>160</v>
      </c>
      <c r="C12" s="79" t="str">
        <f>IFERROR(INDEX(Tableau1[Catégorie],Data!E8),"")</f>
        <v/>
      </c>
      <c r="D12" s="79" t="str">
        <f>IFERROR(INDEX(Tableau1[Critère],Data!E8),"")</f>
        <v/>
      </c>
      <c r="E12" s="79" t="str">
        <f>IFERROR(INDEX(Tableau1[Modalité d''audit DA1],Data!$E8),"")</f>
        <v/>
      </c>
      <c r="F12" s="79" t="str">
        <f>IFERROR(INDEX(Tableau1[Modalité d''audit DA2],Data!$E8),"")</f>
        <v/>
      </c>
      <c r="G12" s="79" t="str">
        <f>IFERROR(INDEX(Tableau1[Modalité d''audit DA3],Data!$E8),"")</f>
        <v/>
      </c>
    </row>
    <row r="13" spans="1:7">
      <c r="A13" s="79">
        <v>8</v>
      </c>
      <c r="B13" s="79" t="s">
        <v>160</v>
      </c>
      <c r="C13" s="79" t="str">
        <f>IFERROR(INDEX(Tableau1[Catégorie],Data!E9),"")</f>
        <v/>
      </c>
      <c r="D13" s="79" t="str">
        <f>IFERROR(INDEX(Tableau1[Critère],Data!E9),"")</f>
        <v/>
      </c>
      <c r="E13" s="79" t="str">
        <f>IFERROR(INDEX(Tableau1[Modalité d''audit DA1],Data!$E9),"")</f>
        <v/>
      </c>
      <c r="F13" s="79" t="str">
        <f>IFERROR(INDEX(Tableau1[Modalité d''audit DA2],Data!$E9),"")</f>
        <v/>
      </c>
      <c r="G13" s="79" t="str">
        <f>IFERROR(INDEX(Tableau1[Modalité d''audit DA3],Data!$E9),"")</f>
        <v/>
      </c>
    </row>
    <row r="14" spans="1:7">
      <c r="A14" s="79">
        <v>9</v>
      </c>
      <c r="B14" s="79" t="s">
        <v>160</v>
      </c>
      <c r="C14" s="79" t="str">
        <f>IFERROR(INDEX(Tableau1[Catégorie],Data!E10),"")</f>
        <v/>
      </c>
      <c r="D14" s="79" t="str">
        <f>IFERROR(INDEX(Tableau1[Critère],Data!E10),"")</f>
        <v/>
      </c>
      <c r="E14" s="79" t="str">
        <f>IFERROR(INDEX(Tableau1[Modalité d''audit DA1],Data!$E10),"")</f>
        <v/>
      </c>
      <c r="F14" s="79" t="str">
        <f>IFERROR(INDEX(Tableau1[Modalité d''audit DA2],Data!$E10),"")</f>
        <v/>
      </c>
      <c r="G14" s="79" t="str">
        <f>IFERROR(INDEX(Tableau1[Modalité d''audit DA3],Data!$E10),"")</f>
        <v/>
      </c>
    </row>
    <row r="15" spans="1:7">
      <c r="A15" s="79">
        <v>10</v>
      </c>
      <c r="B15" s="79" t="s">
        <v>160</v>
      </c>
      <c r="C15" s="79" t="str">
        <f>IFERROR(INDEX(Tableau1[Catégorie],Data!E11),"")</f>
        <v/>
      </c>
      <c r="D15" s="79" t="str">
        <f>IFERROR(INDEX(Tableau1[Critère],Data!E11),"")</f>
        <v/>
      </c>
      <c r="E15" s="79" t="str">
        <f>IFERROR(INDEX(Tableau1[Modalité d''audit DA1],Data!$E11),"")</f>
        <v/>
      </c>
      <c r="F15" s="79" t="str">
        <f>IFERROR(INDEX(Tableau1[Modalité d''audit DA2],Data!$E11),"")</f>
        <v/>
      </c>
      <c r="G15" s="79" t="str">
        <f>IFERROR(INDEX(Tableau1[Modalité d''audit DA3],Data!$E11),"")</f>
        <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200"/>
  <sheetViews>
    <sheetView showGridLines="0" workbookViewId="0">
      <selection activeCell="D3" sqref="D3"/>
    </sheetView>
  </sheetViews>
  <sheetFormatPr baseColWidth="10" defaultColWidth="16.28515625" defaultRowHeight="12.75" customHeight="1"/>
  <cols>
    <col min="1" max="1" width="24.28515625" style="15" customWidth="1"/>
    <col min="2" max="2" width="24.28515625" style="58" customWidth="1"/>
    <col min="3" max="3" width="27.85546875" style="15" customWidth="1"/>
    <col min="4" max="4" width="27.85546875" style="58" customWidth="1"/>
    <col min="5" max="5" width="27.28515625" style="15" customWidth="1"/>
    <col min="6" max="6" width="17.42578125" style="15" customWidth="1"/>
    <col min="7" max="7" width="20.85546875" style="15" customWidth="1"/>
    <col min="8" max="8" width="20.85546875" style="58" customWidth="1"/>
    <col min="9" max="9" width="29.28515625" style="15" customWidth="1"/>
    <col min="10" max="10" width="48.5703125" style="15" customWidth="1"/>
    <col min="11" max="258" width="16.28515625" style="15" customWidth="1"/>
  </cols>
  <sheetData>
    <row r="1" spans="1:10" ht="12.95" customHeight="1">
      <c r="A1" s="16"/>
      <c r="B1" s="17"/>
      <c r="C1" s="17"/>
      <c r="D1" s="17"/>
      <c r="E1" s="17"/>
      <c r="F1" s="17"/>
      <c r="G1" s="17"/>
      <c r="H1" s="17"/>
      <c r="I1" s="17"/>
      <c r="J1" s="18"/>
    </row>
    <row r="2" spans="1:10" ht="23.65" customHeight="1">
      <c r="A2" s="686" t="s">
        <v>204</v>
      </c>
      <c r="B2" s="687"/>
      <c r="C2" s="688"/>
      <c r="D2" s="688"/>
      <c r="E2" s="689"/>
      <c r="F2" s="689"/>
      <c r="G2" s="689"/>
      <c r="H2" s="689"/>
      <c r="I2" s="689"/>
      <c r="J2" s="690"/>
    </row>
    <row r="3" spans="1:10" ht="96" customHeight="1">
      <c r="A3" s="19" t="s">
        <v>183</v>
      </c>
      <c r="B3" s="97" t="s">
        <v>188</v>
      </c>
      <c r="C3" s="19" t="s">
        <v>164</v>
      </c>
      <c r="D3" s="19" t="s">
        <v>250</v>
      </c>
      <c r="E3" s="19" t="s">
        <v>178</v>
      </c>
      <c r="F3" s="19" t="s">
        <v>179</v>
      </c>
      <c r="G3" s="19" t="s">
        <v>180</v>
      </c>
      <c r="H3" s="19" t="s">
        <v>181</v>
      </c>
      <c r="I3" s="19" t="s">
        <v>182</v>
      </c>
      <c r="J3" s="19" t="s">
        <v>220</v>
      </c>
    </row>
    <row r="4" spans="1:10" ht="26.1" customHeight="1">
      <c r="A4" s="20"/>
      <c r="B4" s="20"/>
      <c r="C4" s="20"/>
      <c r="D4" s="20"/>
      <c r="E4" s="21"/>
      <c r="F4" s="21"/>
      <c r="G4" s="21"/>
      <c r="H4" s="21"/>
      <c r="I4" s="21"/>
      <c r="J4" s="21"/>
    </row>
    <row r="5" spans="1:10" ht="27" customHeight="1">
      <c r="A5" s="20"/>
      <c r="B5" s="20"/>
      <c r="C5" s="20"/>
      <c r="D5" s="20"/>
      <c r="E5" s="21"/>
      <c r="F5" s="21"/>
      <c r="G5" s="21"/>
      <c r="H5" s="21"/>
      <c r="I5" s="21"/>
      <c r="J5" s="21"/>
    </row>
    <row r="6" spans="1:10" ht="24.6" customHeight="1">
      <c r="A6" s="20"/>
      <c r="B6" s="20"/>
      <c r="C6" s="20"/>
      <c r="D6" s="20"/>
      <c r="E6" s="21"/>
      <c r="F6" s="21"/>
      <c r="G6" s="21"/>
      <c r="H6" s="21"/>
      <c r="I6" s="21"/>
      <c r="J6" s="21"/>
    </row>
    <row r="7" spans="1:10" ht="25.7" customHeight="1">
      <c r="A7" s="20"/>
      <c r="B7" s="20"/>
      <c r="C7" s="20"/>
      <c r="D7" s="20"/>
      <c r="E7" s="21"/>
      <c r="F7" s="21"/>
      <c r="G7" s="21"/>
      <c r="H7" s="21"/>
      <c r="I7" s="21"/>
      <c r="J7" s="21"/>
    </row>
    <row r="8" spans="1:10" ht="26.1" customHeight="1">
      <c r="A8" s="20"/>
      <c r="B8" s="20"/>
      <c r="C8" s="20"/>
      <c r="D8" s="20"/>
      <c r="E8" s="21"/>
      <c r="F8" s="21"/>
      <c r="G8" s="21"/>
      <c r="H8" s="21"/>
      <c r="I8" s="21"/>
      <c r="J8" s="21"/>
    </row>
    <row r="9" spans="1:10" ht="23.1" customHeight="1">
      <c r="A9" s="20"/>
      <c r="B9" s="20"/>
      <c r="C9" s="20"/>
      <c r="D9" s="20"/>
      <c r="E9" s="21"/>
      <c r="F9" s="21"/>
      <c r="G9" s="21"/>
      <c r="H9" s="21"/>
      <c r="I9" s="21"/>
      <c r="J9" s="21"/>
    </row>
    <row r="10" spans="1:10" ht="26.25" customHeight="1">
      <c r="A10" s="20"/>
      <c r="B10" s="20"/>
      <c r="C10" s="20"/>
      <c r="D10" s="20"/>
      <c r="E10" s="21"/>
      <c r="F10" s="21"/>
      <c r="G10" s="21"/>
      <c r="H10" s="21"/>
      <c r="I10" s="21"/>
      <c r="J10" s="21"/>
    </row>
    <row r="11" spans="1:10" ht="28.35" customHeight="1">
      <c r="A11" s="20"/>
      <c r="B11" s="20"/>
      <c r="C11" s="22"/>
      <c r="D11" s="22"/>
      <c r="E11" s="21"/>
      <c r="F11" s="21"/>
      <c r="G11" s="21"/>
      <c r="H11" s="21"/>
      <c r="I11" s="21"/>
      <c r="J11" s="21"/>
    </row>
    <row r="12" spans="1:10" ht="27.2" customHeight="1">
      <c r="A12" s="21"/>
      <c r="B12" s="21"/>
      <c r="C12" s="23"/>
      <c r="D12" s="23"/>
      <c r="E12" s="21"/>
      <c r="F12" s="21"/>
      <c r="G12" s="21"/>
      <c r="H12" s="21"/>
      <c r="I12" s="21"/>
      <c r="J12" s="21"/>
    </row>
    <row r="13" spans="1:10" ht="29.25" customHeight="1">
      <c r="A13" s="21"/>
      <c r="B13" s="21"/>
      <c r="C13" s="20"/>
      <c r="D13" s="20"/>
      <c r="E13" s="21"/>
      <c r="F13" s="21"/>
      <c r="G13" s="21"/>
      <c r="H13" s="21"/>
      <c r="I13" s="21"/>
      <c r="J13" s="21"/>
    </row>
    <row r="14" spans="1:10" ht="28.9" customHeight="1">
      <c r="A14" s="21"/>
      <c r="B14" s="21"/>
      <c r="C14" s="24"/>
      <c r="D14" s="24"/>
      <c r="E14" s="21"/>
      <c r="F14" s="21"/>
      <c r="G14" s="21"/>
      <c r="H14" s="21"/>
      <c r="I14" s="21"/>
      <c r="J14" s="21"/>
    </row>
    <row r="15" spans="1:10" ht="29.25" customHeight="1">
      <c r="A15" s="21"/>
      <c r="B15" s="21"/>
      <c r="C15" s="20"/>
      <c r="D15" s="20"/>
      <c r="E15" s="21"/>
      <c r="F15" s="21"/>
      <c r="G15" s="21"/>
      <c r="H15" s="21"/>
      <c r="I15" s="21"/>
      <c r="J15" s="21"/>
    </row>
    <row r="16" spans="1:10" ht="29.25" customHeight="1">
      <c r="A16" s="21"/>
      <c r="B16" s="21"/>
      <c r="C16" s="20"/>
      <c r="D16" s="20"/>
      <c r="E16" s="21"/>
      <c r="F16" s="21"/>
      <c r="G16" s="21"/>
      <c r="H16" s="21"/>
      <c r="I16" s="21"/>
      <c r="J16" s="21"/>
    </row>
    <row r="17" spans="1:10" ht="29.25" customHeight="1">
      <c r="A17" s="21"/>
      <c r="B17" s="21"/>
      <c r="C17" s="20"/>
      <c r="D17" s="20"/>
      <c r="E17" s="21"/>
      <c r="F17" s="21"/>
      <c r="G17" s="21"/>
      <c r="H17" s="21"/>
      <c r="I17" s="21"/>
      <c r="J17" s="21"/>
    </row>
    <row r="18" spans="1:10" ht="29.25" customHeight="1">
      <c r="A18" s="21"/>
      <c r="B18" s="21"/>
      <c r="C18" s="20"/>
      <c r="D18" s="20"/>
      <c r="E18" s="21"/>
      <c r="F18" s="21"/>
      <c r="G18" s="21"/>
      <c r="H18" s="21"/>
      <c r="I18" s="21"/>
      <c r="J18" s="21"/>
    </row>
    <row r="19" spans="1:10" ht="29.25" customHeight="1">
      <c r="A19" s="21"/>
      <c r="B19" s="21"/>
      <c r="C19" s="20"/>
      <c r="D19" s="20"/>
      <c r="E19" s="21"/>
      <c r="F19" s="21"/>
      <c r="G19" s="21"/>
      <c r="H19" s="21"/>
      <c r="I19" s="21"/>
      <c r="J19" s="21"/>
    </row>
    <row r="20" spans="1:10" ht="29.25" customHeight="1">
      <c r="A20" s="21"/>
      <c r="B20" s="21"/>
      <c r="C20" s="20"/>
      <c r="D20" s="20"/>
      <c r="E20" s="21"/>
      <c r="F20" s="21"/>
      <c r="G20" s="21"/>
      <c r="H20" s="21"/>
      <c r="I20" s="21"/>
      <c r="J20" s="21"/>
    </row>
    <row r="21" spans="1:10" ht="29.25" customHeight="1">
      <c r="A21" s="21"/>
      <c r="B21" s="21"/>
      <c r="C21" s="20"/>
      <c r="D21" s="20"/>
      <c r="E21" s="21"/>
      <c r="F21" s="21"/>
      <c r="G21" s="21"/>
      <c r="H21" s="21"/>
      <c r="I21" s="21"/>
      <c r="J21" s="21"/>
    </row>
    <row r="22" spans="1:10" ht="29.25" customHeight="1">
      <c r="A22" s="21"/>
      <c r="B22" s="21"/>
      <c r="C22" s="20"/>
      <c r="D22" s="20"/>
      <c r="E22" s="21"/>
      <c r="F22" s="21"/>
      <c r="G22" s="21"/>
      <c r="H22" s="21"/>
      <c r="I22" s="21"/>
      <c r="J22" s="21"/>
    </row>
    <row r="23" spans="1:10" ht="29.25" customHeight="1">
      <c r="A23" s="21"/>
      <c r="B23" s="21"/>
      <c r="C23" s="20"/>
      <c r="D23" s="20"/>
      <c r="E23" s="21"/>
      <c r="F23" s="21"/>
      <c r="G23" s="21"/>
      <c r="H23" s="21"/>
      <c r="I23" s="21"/>
      <c r="J23" s="21"/>
    </row>
    <row r="24" spans="1:10" ht="29.25" customHeight="1">
      <c r="A24" s="21"/>
      <c r="B24" s="21"/>
      <c r="C24" s="20"/>
      <c r="D24" s="20"/>
      <c r="E24" s="21"/>
      <c r="F24" s="21"/>
      <c r="G24" s="21"/>
      <c r="H24" s="21"/>
      <c r="I24" s="21"/>
      <c r="J24" s="21"/>
    </row>
    <row r="25" spans="1:10" ht="29.25" customHeight="1">
      <c r="A25" s="21"/>
      <c r="B25" s="21"/>
      <c r="C25" s="20"/>
      <c r="D25" s="20"/>
      <c r="E25" s="21"/>
      <c r="F25" s="21"/>
      <c r="G25" s="21"/>
      <c r="H25" s="21"/>
      <c r="I25" s="21"/>
      <c r="J25" s="21"/>
    </row>
    <row r="26" spans="1:10" ht="29.25" customHeight="1">
      <c r="A26" s="21"/>
      <c r="B26" s="21"/>
      <c r="C26" s="20"/>
      <c r="D26" s="20"/>
      <c r="E26" s="21"/>
      <c r="F26" s="21"/>
      <c r="G26" s="21"/>
      <c r="H26" s="21"/>
      <c r="I26" s="21"/>
      <c r="J26" s="21"/>
    </row>
    <row r="27" spans="1:10" ht="29.25" customHeight="1">
      <c r="A27" s="21"/>
      <c r="B27" s="21"/>
      <c r="C27" s="20"/>
      <c r="D27" s="20"/>
      <c r="E27" s="21"/>
      <c r="F27" s="21"/>
      <c r="G27" s="21"/>
      <c r="H27" s="21"/>
      <c r="I27" s="21"/>
      <c r="J27" s="21"/>
    </row>
    <row r="28" spans="1:10" ht="29.25" customHeight="1">
      <c r="A28" s="21"/>
      <c r="B28" s="21"/>
      <c r="C28" s="20"/>
      <c r="D28" s="20"/>
      <c r="E28" s="21"/>
      <c r="F28" s="21"/>
      <c r="G28" s="21"/>
      <c r="H28" s="21"/>
      <c r="I28" s="21"/>
      <c r="J28" s="21"/>
    </row>
    <row r="29" spans="1:10" ht="29.25" customHeight="1">
      <c r="A29" s="21"/>
      <c r="B29" s="21"/>
      <c r="C29" s="20"/>
      <c r="D29" s="20"/>
      <c r="E29" s="21"/>
      <c r="F29" s="21"/>
      <c r="G29" s="21"/>
      <c r="H29" s="21"/>
      <c r="I29" s="21"/>
      <c r="J29" s="21"/>
    </row>
    <row r="30" spans="1:10" ht="29.25" customHeight="1">
      <c r="A30" s="21"/>
      <c r="B30" s="21"/>
      <c r="C30" s="20"/>
      <c r="D30" s="20"/>
      <c r="E30" s="21"/>
      <c r="F30" s="21"/>
      <c r="G30" s="21"/>
      <c r="H30" s="21"/>
      <c r="I30" s="21"/>
      <c r="J30" s="21"/>
    </row>
    <row r="31" spans="1:10" ht="29.25" customHeight="1">
      <c r="A31" s="21"/>
      <c r="B31" s="21"/>
      <c r="C31" s="20"/>
      <c r="D31" s="20"/>
      <c r="E31" s="21"/>
      <c r="F31" s="21"/>
      <c r="G31" s="21"/>
      <c r="H31" s="21"/>
      <c r="I31" s="21"/>
      <c r="J31" s="21"/>
    </row>
    <row r="32" spans="1:10" ht="29.25" customHeight="1">
      <c r="A32" s="21"/>
      <c r="B32" s="21"/>
      <c r="C32" s="20"/>
      <c r="D32" s="20"/>
      <c r="E32" s="21"/>
      <c r="F32" s="21"/>
      <c r="G32" s="21"/>
      <c r="H32" s="21"/>
      <c r="I32" s="21"/>
      <c r="J32" s="21"/>
    </row>
    <row r="33" spans="1:10" ht="29.25" customHeight="1">
      <c r="A33" s="21"/>
      <c r="B33" s="21"/>
      <c r="C33" s="20"/>
      <c r="D33" s="20"/>
      <c r="E33" s="21"/>
      <c r="F33" s="21"/>
      <c r="G33" s="21"/>
      <c r="H33" s="21"/>
      <c r="I33" s="21"/>
      <c r="J33" s="21"/>
    </row>
    <row r="34" spans="1:10" ht="29.25" customHeight="1">
      <c r="A34" s="21"/>
      <c r="B34" s="21"/>
      <c r="C34" s="20"/>
      <c r="D34" s="20"/>
      <c r="E34" s="21"/>
      <c r="F34" s="21"/>
      <c r="G34" s="21"/>
      <c r="H34" s="21"/>
      <c r="I34" s="21"/>
      <c r="J34" s="21"/>
    </row>
    <row r="35" spans="1:10" ht="29.25" customHeight="1">
      <c r="A35" s="21"/>
      <c r="B35" s="21"/>
      <c r="C35" s="20"/>
      <c r="D35" s="20"/>
      <c r="E35" s="21"/>
      <c r="F35" s="21"/>
      <c r="G35" s="21"/>
      <c r="H35" s="21"/>
      <c r="I35" s="21"/>
      <c r="J35" s="21"/>
    </row>
    <row r="36" spans="1:10" ht="29.25" customHeight="1">
      <c r="A36" s="21"/>
      <c r="B36" s="21"/>
      <c r="C36" s="20"/>
      <c r="D36" s="20"/>
      <c r="E36" s="21"/>
      <c r="F36" s="21"/>
      <c r="G36" s="21"/>
      <c r="H36" s="21"/>
      <c r="I36" s="21"/>
      <c r="J36" s="21"/>
    </row>
    <row r="37" spans="1:10" ht="29.25" customHeight="1">
      <c r="A37" s="21"/>
      <c r="B37" s="21"/>
      <c r="C37" s="20"/>
      <c r="D37" s="20"/>
      <c r="E37" s="21"/>
      <c r="F37" s="21"/>
      <c r="G37" s="21"/>
      <c r="H37" s="21"/>
      <c r="I37" s="21"/>
      <c r="J37" s="21"/>
    </row>
    <row r="38" spans="1:10" ht="29.25" customHeight="1">
      <c r="A38" s="21"/>
      <c r="B38" s="21"/>
      <c r="C38" s="20"/>
      <c r="D38" s="20"/>
      <c r="E38" s="21"/>
      <c r="F38" s="21"/>
      <c r="G38" s="21"/>
      <c r="H38" s="21"/>
      <c r="I38" s="21"/>
      <c r="J38" s="21"/>
    </row>
    <row r="39" spans="1:10" ht="29.25" customHeight="1">
      <c r="A39" s="21"/>
      <c r="B39" s="21"/>
      <c r="C39" s="20"/>
      <c r="D39" s="20"/>
      <c r="E39" s="21"/>
      <c r="F39" s="21"/>
      <c r="G39" s="21"/>
      <c r="H39" s="21"/>
      <c r="I39" s="21"/>
      <c r="J39" s="21"/>
    </row>
    <row r="40" spans="1:10" ht="29.25" customHeight="1">
      <c r="A40" s="21"/>
      <c r="B40" s="21"/>
      <c r="C40" s="20"/>
      <c r="D40" s="20"/>
      <c r="E40" s="21"/>
      <c r="F40" s="21"/>
      <c r="G40" s="21"/>
      <c r="H40" s="21"/>
      <c r="I40" s="21"/>
      <c r="J40" s="21"/>
    </row>
    <row r="41" spans="1:10" ht="29.25" customHeight="1">
      <c r="A41" s="21"/>
      <c r="B41" s="21"/>
      <c r="C41" s="20"/>
      <c r="D41" s="20"/>
      <c r="E41" s="21"/>
      <c r="F41" s="21"/>
      <c r="G41" s="21"/>
      <c r="H41" s="21"/>
      <c r="I41" s="21"/>
      <c r="J41" s="21"/>
    </row>
    <row r="42" spans="1:10" ht="29.25" customHeight="1">
      <c r="A42" s="21"/>
      <c r="B42" s="21"/>
      <c r="C42" s="20"/>
      <c r="D42" s="20"/>
      <c r="E42" s="21"/>
      <c r="F42" s="21"/>
      <c r="G42" s="21"/>
      <c r="H42" s="21"/>
      <c r="I42" s="21"/>
      <c r="J42" s="21"/>
    </row>
    <row r="43" spans="1:10" ht="29.25" customHeight="1">
      <c r="A43" s="21"/>
      <c r="B43" s="21"/>
      <c r="C43" s="20"/>
      <c r="D43" s="20"/>
      <c r="E43" s="21"/>
      <c r="F43" s="21"/>
      <c r="G43" s="21"/>
      <c r="H43" s="21"/>
      <c r="I43" s="21"/>
      <c r="J43" s="21"/>
    </row>
    <row r="44" spans="1:10" ht="29.25" customHeight="1">
      <c r="A44" s="21"/>
      <c r="B44" s="21"/>
      <c r="C44" s="20"/>
      <c r="D44" s="20"/>
      <c r="E44" s="21"/>
      <c r="F44" s="21"/>
      <c r="G44" s="21"/>
      <c r="H44" s="21"/>
      <c r="I44" s="21"/>
      <c r="J44" s="21"/>
    </row>
    <row r="45" spans="1:10" ht="29.25" customHeight="1">
      <c r="A45" s="21"/>
      <c r="B45" s="21"/>
      <c r="C45" s="20"/>
      <c r="D45" s="20"/>
      <c r="E45" s="21"/>
      <c r="F45" s="21"/>
      <c r="G45" s="21"/>
      <c r="H45" s="21"/>
      <c r="I45" s="21"/>
      <c r="J45" s="21"/>
    </row>
    <row r="46" spans="1:10" ht="29.25" customHeight="1">
      <c r="A46" s="21"/>
      <c r="B46" s="21"/>
      <c r="C46" s="20"/>
      <c r="D46" s="20"/>
      <c r="E46" s="21"/>
      <c r="F46" s="21"/>
      <c r="G46" s="21"/>
      <c r="H46" s="21"/>
      <c r="I46" s="21"/>
      <c r="J46" s="21"/>
    </row>
    <row r="47" spans="1:10" ht="29.25" customHeight="1">
      <c r="A47" s="21"/>
      <c r="B47" s="21"/>
      <c r="C47" s="20"/>
      <c r="D47" s="20"/>
      <c r="E47" s="21"/>
      <c r="F47" s="21"/>
      <c r="G47" s="21"/>
      <c r="H47" s="21"/>
      <c r="I47" s="21"/>
      <c r="J47" s="21"/>
    </row>
    <row r="48" spans="1:10" ht="29.25" customHeight="1">
      <c r="A48" s="21"/>
      <c r="B48" s="21"/>
      <c r="C48" s="20"/>
      <c r="D48" s="20"/>
      <c r="E48" s="21"/>
      <c r="F48" s="21"/>
      <c r="G48" s="21"/>
      <c r="H48" s="21"/>
      <c r="I48" s="21"/>
      <c r="J48" s="21"/>
    </row>
    <row r="49" spans="1:10" ht="29.25" customHeight="1">
      <c r="A49" s="21"/>
      <c r="B49" s="21"/>
      <c r="C49" s="20"/>
      <c r="D49" s="20"/>
      <c r="E49" s="21"/>
      <c r="F49" s="21"/>
      <c r="G49" s="21"/>
      <c r="H49" s="21"/>
      <c r="I49" s="21"/>
      <c r="J49" s="21"/>
    </row>
    <row r="50" spans="1:10" ht="29.25" customHeight="1">
      <c r="A50" s="21"/>
      <c r="B50" s="21"/>
      <c r="C50" s="20"/>
      <c r="D50" s="20"/>
      <c r="E50" s="21"/>
      <c r="F50" s="21"/>
      <c r="G50" s="21"/>
      <c r="H50" s="21"/>
      <c r="I50" s="21"/>
      <c r="J50" s="21"/>
    </row>
    <row r="51" spans="1:10" ht="29.25" customHeight="1">
      <c r="A51" s="21"/>
      <c r="B51" s="21"/>
      <c r="C51" s="20"/>
      <c r="D51" s="20"/>
      <c r="E51" s="21"/>
      <c r="F51" s="21"/>
      <c r="G51" s="21"/>
      <c r="H51" s="21"/>
      <c r="I51" s="21"/>
      <c r="J51" s="21"/>
    </row>
    <row r="52" spans="1:10" ht="29.25" customHeight="1">
      <c r="A52" s="21"/>
      <c r="B52" s="21"/>
      <c r="C52" s="20"/>
      <c r="D52" s="20"/>
      <c r="E52" s="21"/>
      <c r="F52" s="21"/>
      <c r="G52" s="21"/>
      <c r="H52" s="21"/>
      <c r="I52" s="21"/>
      <c r="J52" s="21"/>
    </row>
    <row r="53" spans="1:10" ht="29.25" customHeight="1">
      <c r="A53" s="21"/>
      <c r="B53" s="21"/>
      <c r="C53" s="20"/>
      <c r="D53" s="20"/>
      <c r="E53" s="21"/>
      <c r="F53" s="21"/>
      <c r="G53" s="21"/>
      <c r="H53" s="21"/>
      <c r="I53" s="21"/>
      <c r="J53" s="21"/>
    </row>
    <row r="54" spans="1:10" ht="29.25" customHeight="1">
      <c r="A54" s="21"/>
      <c r="B54" s="21"/>
      <c r="C54" s="20"/>
      <c r="D54" s="20"/>
      <c r="E54" s="21"/>
      <c r="F54" s="21"/>
      <c r="G54" s="21"/>
      <c r="H54" s="21"/>
      <c r="I54" s="21"/>
      <c r="J54" s="21"/>
    </row>
    <row r="55" spans="1:10" ht="29.25" customHeight="1">
      <c r="A55" s="21"/>
      <c r="B55" s="21"/>
      <c r="C55" s="20"/>
      <c r="D55" s="20"/>
      <c r="E55" s="21"/>
      <c r="F55" s="21"/>
      <c r="G55" s="21"/>
      <c r="H55" s="21"/>
      <c r="I55" s="21"/>
      <c r="J55" s="21"/>
    </row>
    <row r="56" spans="1:10" ht="29.25" customHeight="1">
      <c r="A56" s="21"/>
      <c r="B56" s="21"/>
      <c r="C56" s="20"/>
      <c r="D56" s="20"/>
      <c r="E56" s="21"/>
      <c r="F56" s="21"/>
      <c r="G56" s="21"/>
      <c r="H56" s="21"/>
      <c r="I56" s="21"/>
      <c r="J56" s="21"/>
    </row>
    <row r="57" spans="1:10" ht="29.25" customHeight="1">
      <c r="A57" s="21"/>
      <c r="B57" s="21"/>
      <c r="C57" s="20"/>
      <c r="D57" s="20"/>
      <c r="E57" s="21"/>
      <c r="F57" s="21"/>
      <c r="G57" s="21"/>
      <c r="H57" s="21"/>
      <c r="I57" s="21"/>
      <c r="J57" s="21"/>
    </row>
    <row r="58" spans="1:10" ht="29.25" customHeight="1">
      <c r="A58" s="21"/>
      <c r="B58" s="21"/>
      <c r="C58" s="20"/>
      <c r="D58" s="20"/>
      <c r="E58" s="21"/>
      <c r="F58" s="21"/>
      <c r="G58" s="21"/>
      <c r="H58" s="21"/>
      <c r="I58" s="21"/>
      <c r="J58" s="21"/>
    </row>
    <row r="59" spans="1:10" ht="29.25" customHeight="1">
      <c r="A59" s="21"/>
      <c r="B59" s="21"/>
      <c r="C59" s="20"/>
      <c r="D59" s="20"/>
      <c r="E59" s="21"/>
      <c r="F59" s="21"/>
      <c r="G59" s="21"/>
      <c r="H59" s="21"/>
      <c r="I59" s="21"/>
      <c r="J59" s="21"/>
    </row>
    <row r="60" spans="1:10" ht="29.25" customHeight="1">
      <c r="A60" s="21"/>
      <c r="B60" s="21"/>
      <c r="C60" s="20"/>
      <c r="D60" s="20"/>
      <c r="E60" s="21"/>
      <c r="F60" s="21"/>
      <c r="G60" s="21"/>
      <c r="H60" s="21"/>
      <c r="I60" s="21"/>
      <c r="J60" s="21"/>
    </row>
    <row r="61" spans="1:10" ht="29.25" customHeight="1">
      <c r="A61" s="21"/>
      <c r="B61" s="21"/>
      <c r="C61" s="20"/>
      <c r="D61" s="20"/>
      <c r="E61" s="21"/>
      <c r="F61" s="21"/>
      <c r="G61" s="21"/>
      <c r="H61" s="21"/>
      <c r="I61" s="21"/>
      <c r="J61" s="21"/>
    </row>
    <row r="62" spans="1:10" ht="29.25" customHeight="1">
      <c r="A62" s="21"/>
      <c r="B62" s="21"/>
      <c r="C62" s="20"/>
      <c r="D62" s="20"/>
      <c r="E62" s="21"/>
      <c r="F62" s="21"/>
      <c r="G62" s="21"/>
      <c r="H62" s="21"/>
      <c r="I62" s="21"/>
      <c r="J62" s="21"/>
    </row>
    <row r="63" spans="1:10" ht="29.25" customHeight="1">
      <c r="A63" s="21"/>
      <c r="B63" s="21"/>
      <c r="C63" s="20"/>
      <c r="D63" s="20"/>
      <c r="E63" s="21"/>
      <c r="F63" s="21"/>
      <c r="G63" s="21"/>
      <c r="H63" s="21"/>
      <c r="I63" s="21"/>
      <c r="J63" s="21"/>
    </row>
    <row r="64" spans="1:10" ht="29.25" customHeight="1">
      <c r="A64" s="21"/>
      <c r="B64" s="21"/>
      <c r="C64" s="20"/>
      <c r="D64" s="20"/>
      <c r="E64" s="21"/>
      <c r="F64" s="21"/>
      <c r="G64" s="21"/>
      <c r="H64" s="21"/>
      <c r="I64" s="21"/>
      <c r="J64" s="21"/>
    </row>
    <row r="65" spans="1:10" ht="29.25" customHeight="1">
      <c r="A65" s="21"/>
      <c r="B65" s="21"/>
      <c r="C65" s="20"/>
      <c r="D65" s="20"/>
      <c r="E65" s="21"/>
      <c r="F65" s="21"/>
      <c r="G65" s="21"/>
      <c r="H65" s="21"/>
      <c r="I65" s="21"/>
      <c r="J65" s="21"/>
    </row>
    <row r="66" spans="1:10" ht="29.25" customHeight="1">
      <c r="A66" s="21"/>
      <c r="B66" s="21"/>
      <c r="C66" s="20"/>
      <c r="D66" s="20"/>
      <c r="E66" s="21"/>
      <c r="F66" s="21"/>
      <c r="G66" s="21"/>
      <c r="H66" s="21"/>
      <c r="I66" s="21"/>
      <c r="J66" s="21"/>
    </row>
    <row r="67" spans="1:10" ht="29.25" customHeight="1">
      <c r="A67" s="21"/>
      <c r="B67" s="21"/>
      <c r="C67" s="20"/>
      <c r="D67" s="20"/>
      <c r="E67" s="21"/>
      <c r="F67" s="21"/>
      <c r="G67" s="21"/>
      <c r="H67" s="21"/>
      <c r="I67" s="21"/>
      <c r="J67" s="21"/>
    </row>
    <row r="68" spans="1:10" ht="29.25" customHeight="1">
      <c r="A68" s="21"/>
      <c r="B68" s="21"/>
      <c r="C68" s="20"/>
      <c r="D68" s="20"/>
      <c r="E68" s="21"/>
      <c r="F68" s="21"/>
      <c r="G68" s="21"/>
      <c r="H68" s="21"/>
      <c r="I68" s="21"/>
      <c r="J68" s="21"/>
    </row>
    <row r="69" spans="1:10" ht="29.25" customHeight="1">
      <c r="A69" s="21"/>
      <c r="B69" s="21"/>
      <c r="C69" s="20"/>
      <c r="D69" s="20"/>
      <c r="E69" s="21"/>
      <c r="F69" s="21"/>
      <c r="G69" s="21"/>
      <c r="H69" s="21"/>
      <c r="I69" s="21"/>
      <c r="J69" s="21"/>
    </row>
    <row r="70" spans="1:10" ht="29.25" customHeight="1">
      <c r="A70" s="21"/>
      <c r="B70" s="21"/>
      <c r="C70" s="20"/>
      <c r="D70" s="20"/>
      <c r="E70" s="21"/>
      <c r="F70" s="21"/>
      <c r="G70" s="21"/>
      <c r="H70" s="21"/>
      <c r="I70" s="21"/>
      <c r="J70" s="21"/>
    </row>
    <row r="71" spans="1:10" ht="29.25" customHeight="1">
      <c r="A71" s="21"/>
      <c r="B71" s="21"/>
      <c r="C71" s="20"/>
      <c r="D71" s="20"/>
      <c r="E71" s="21"/>
      <c r="F71" s="21"/>
      <c r="G71" s="21"/>
      <c r="H71" s="21"/>
      <c r="I71" s="21"/>
      <c r="J71" s="21"/>
    </row>
    <row r="72" spans="1:10" ht="29.25" customHeight="1">
      <c r="A72" s="21"/>
      <c r="B72" s="21"/>
      <c r="C72" s="20"/>
      <c r="D72" s="20"/>
      <c r="E72" s="21"/>
      <c r="F72" s="21"/>
      <c r="G72" s="21"/>
      <c r="H72" s="21"/>
      <c r="I72" s="21"/>
      <c r="J72" s="21"/>
    </row>
    <row r="73" spans="1:10" ht="29.25" customHeight="1">
      <c r="A73" s="21"/>
      <c r="B73" s="21"/>
      <c r="C73" s="20"/>
      <c r="D73" s="20"/>
      <c r="E73" s="21"/>
      <c r="F73" s="21"/>
      <c r="G73" s="21"/>
      <c r="H73" s="21"/>
      <c r="I73" s="21"/>
      <c r="J73" s="21"/>
    </row>
    <row r="74" spans="1:10" ht="29.25" customHeight="1">
      <c r="A74" s="21"/>
      <c r="B74" s="21"/>
      <c r="C74" s="20"/>
      <c r="D74" s="20"/>
      <c r="E74" s="21"/>
      <c r="F74" s="21"/>
      <c r="G74" s="21"/>
      <c r="H74" s="21"/>
      <c r="I74" s="21"/>
      <c r="J74" s="21"/>
    </row>
    <row r="75" spans="1:10" ht="29.25" customHeight="1">
      <c r="A75" s="21"/>
      <c r="B75" s="21"/>
      <c r="C75" s="20"/>
      <c r="D75" s="20"/>
      <c r="E75" s="21"/>
      <c r="F75" s="21"/>
      <c r="G75" s="21"/>
      <c r="H75" s="21"/>
      <c r="I75" s="21"/>
      <c r="J75" s="21"/>
    </row>
    <row r="76" spans="1:10" ht="29.25" customHeight="1">
      <c r="A76" s="21"/>
      <c r="B76" s="21"/>
      <c r="C76" s="20"/>
      <c r="D76" s="20"/>
      <c r="E76" s="21"/>
      <c r="F76" s="21"/>
      <c r="G76" s="21"/>
      <c r="H76" s="21"/>
      <c r="I76" s="21"/>
      <c r="J76" s="21"/>
    </row>
    <row r="77" spans="1:10" ht="29.25" customHeight="1">
      <c r="A77" s="21"/>
      <c r="B77" s="21"/>
      <c r="C77" s="20"/>
      <c r="D77" s="20"/>
      <c r="E77" s="21"/>
      <c r="F77" s="21"/>
      <c r="G77" s="21"/>
      <c r="H77" s="21"/>
      <c r="I77" s="21"/>
      <c r="J77" s="21"/>
    </row>
    <row r="78" spans="1:10" ht="29.25" customHeight="1">
      <c r="A78" s="21"/>
      <c r="B78" s="21"/>
      <c r="C78" s="20"/>
      <c r="D78" s="20"/>
      <c r="E78" s="21"/>
      <c r="F78" s="21"/>
      <c r="G78" s="21"/>
      <c r="H78" s="21"/>
      <c r="I78" s="21"/>
      <c r="J78" s="21"/>
    </row>
    <row r="79" spans="1:10" ht="29.25" customHeight="1">
      <c r="A79" s="21"/>
      <c r="B79" s="21"/>
      <c r="C79" s="20"/>
      <c r="D79" s="20"/>
      <c r="E79" s="21"/>
      <c r="F79" s="21"/>
      <c r="G79" s="21"/>
      <c r="H79" s="21"/>
      <c r="I79" s="21"/>
      <c r="J79" s="21"/>
    </row>
    <row r="80" spans="1:10" ht="29.25" customHeight="1">
      <c r="A80" s="21"/>
      <c r="B80" s="21"/>
      <c r="C80" s="20"/>
      <c r="D80" s="20"/>
      <c r="E80" s="21"/>
      <c r="F80" s="21"/>
      <c r="G80" s="21"/>
      <c r="H80" s="21"/>
      <c r="I80" s="21"/>
      <c r="J80" s="21"/>
    </row>
    <row r="81" spans="1:10" ht="29.25" customHeight="1">
      <c r="A81" s="21"/>
      <c r="B81" s="21"/>
      <c r="C81" s="20"/>
      <c r="D81" s="20"/>
      <c r="E81" s="21"/>
      <c r="F81" s="21"/>
      <c r="G81" s="21"/>
      <c r="H81" s="21"/>
      <c r="I81" s="21"/>
      <c r="J81" s="21"/>
    </row>
    <row r="82" spans="1:10" ht="29.25" customHeight="1">
      <c r="A82" s="21"/>
      <c r="B82" s="21"/>
      <c r="C82" s="20"/>
      <c r="D82" s="20"/>
      <c r="E82" s="21"/>
      <c r="F82" s="21"/>
      <c r="G82" s="21"/>
      <c r="H82" s="21"/>
      <c r="I82" s="21"/>
      <c r="J82" s="21"/>
    </row>
    <row r="83" spans="1:10" ht="29.25" customHeight="1">
      <c r="A83" s="21"/>
      <c r="B83" s="21"/>
      <c r="C83" s="20"/>
      <c r="D83" s="20"/>
      <c r="E83" s="21"/>
      <c r="F83" s="21"/>
      <c r="G83" s="21"/>
      <c r="H83" s="21"/>
      <c r="I83" s="21"/>
      <c r="J83" s="21"/>
    </row>
    <row r="84" spans="1:10" ht="29.25" customHeight="1">
      <c r="A84" s="21"/>
      <c r="B84" s="21"/>
      <c r="C84" s="20"/>
      <c r="D84" s="20"/>
      <c r="E84" s="21"/>
      <c r="F84" s="21"/>
      <c r="G84" s="21"/>
      <c r="H84" s="21"/>
      <c r="I84" s="21"/>
      <c r="J84" s="21"/>
    </row>
    <row r="85" spans="1:10" ht="29.25" customHeight="1">
      <c r="A85" s="21"/>
      <c r="B85" s="21"/>
      <c r="C85" s="20"/>
      <c r="D85" s="20"/>
      <c r="E85" s="21"/>
      <c r="F85" s="21"/>
      <c r="G85" s="21"/>
      <c r="H85" s="21"/>
      <c r="I85" s="21"/>
      <c r="J85" s="21"/>
    </row>
    <row r="86" spans="1:10" ht="29.25" customHeight="1">
      <c r="A86" s="21"/>
      <c r="B86" s="21"/>
      <c r="C86" s="20"/>
      <c r="D86" s="20"/>
      <c r="E86" s="21"/>
      <c r="F86" s="21"/>
      <c r="G86" s="21"/>
      <c r="H86" s="21"/>
      <c r="I86" s="21"/>
      <c r="J86" s="21"/>
    </row>
    <row r="87" spans="1:10" ht="29.25" customHeight="1">
      <c r="A87" s="21"/>
      <c r="B87" s="21"/>
      <c r="C87" s="20"/>
      <c r="D87" s="20"/>
      <c r="E87" s="21"/>
      <c r="F87" s="21"/>
      <c r="G87" s="21"/>
      <c r="H87" s="21"/>
      <c r="I87" s="21"/>
      <c r="J87" s="21"/>
    </row>
    <row r="88" spans="1:10" ht="29.25" customHeight="1">
      <c r="A88" s="21"/>
      <c r="B88" s="21"/>
      <c r="C88" s="20"/>
      <c r="D88" s="20"/>
      <c r="E88" s="21"/>
      <c r="F88" s="21"/>
      <c r="G88" s="21"/>
      <c r="H88" s="21"/>
      <c r="I88" s="21"/>
      <c r="J88" s="21"/>
    </row>
    <row r="89" spans="1:10" ht="29.25" customHeight="1">
      <c r="A89" s="21"/>
      <c r="B89" s="21"/>
      <c r="C89" s="20"/>
      <c r="D89" s="20"/>
      <c r="E89" s="21"/>
      <c r="F89" s="21"/>
      <c r="G89" s="21"/>
      <c r="H89" s="21"/>
      <c r="I89" s="21"/>
      <c r="J89" s="21"/>
    </row>
    <row r="90" spans="1:10" ht="29.25" customHeight="1">
      <c r="A90" s="21"/>
      <c r="B90" s="21"/>
      <c r="C90" s="20"/>
      <c r="D90" s="20"/>
      <c r="E90" s="21"/>
      <c r="F90" s="21"/>
      <c r="G90" s="21"/>
      <c r="H90" s="21"/>
      <c r="I90" s="21"/>
      <c r="J90" s="21"/>
    </row>
    <row r="91" spans="1:10" ht="29.25" customHeight="1">
      <c r="A91" s="21"/>
      <c r="B91" s="21"/>
      <c r="C91" s="20"/>
      <c r="D91" s="20"/>
      <c r="E91" s="21"/>
      <c r="F91" s="21"/>
      <c r="G91" s="21"/>
      <c r="H91" s="21"/>
      <c r="I91" s="21"/>
      <c r="J91" s="21"/>
    </row>
    <row r="92" spans="1:10" ht="29.25" customHeight="1">
      <c r="A92" s="21"/>
      <c r="B92" s="21"/>
      <c r="C92" s="20"/>
      <c r="D92" s="20"/>
      <c r="E92" s="21"/>
      <c r="F92" s="21"/>
      <c r="G92" s="21"/>
      <c r="H92" s="21"/>
      <c r="I92" s="21"/>
      <c r="J92" s="21"/>
    </row>
    <row r="93" spans="1:10" ht="29.25" customHeight="1">
      <c r="A93" s="21"/>
      <c r="B93" s="21"/>
      <c r="C93" s="20"/>
      <c r="D93" s="20"/>
      <c r="E93" s="21"/>
      <c r="F93" s="21"/>
      <c r="G93" s="21"/>
      <c r="H93" s="21"/>
      <c r="I93" s="21"/>
      <c r="J93" s="21"/>
    </row>
    <row r="94" spans="1:10" ht="29.25" customHeight="1">
      <c r="A94" s="21"/>
      <c r="B94" s="21"/>
      <c r="C94" s="20"/>
      <c r="D94" s="20"/>
      <c r="E94" s="21"/>
      <c r="F94" s="21"/>
      <c r="G94" s="21"/>
      <c r="H94" s="21"/>
      <c r="I94" s="21"/>
      <c r="J94" s="21"/>
    </row>
    <row r="95" spans="1:10" ht="29.25" customHeight="1">
      <c r="A95" s="21"/>
      <c r="B95" s="21"/>
      <c r="C95" s="20"/>
      <c r="D95" s="20"/>
      <c r="E95" s="21"/>
      <c r="F95" s="21"/>
      <c r="G95" s="21"/>
      <c r="H95" s="21"/>
      <c r="I95" s="21"/>
      <c r="J95" s="21"/>
    </row>
    <row r="96" spans="1:10" ht="29.25" customHeight="1">
      <c r="A96" s="21"/>
      <c r="B96" s="21"/>
      <c r="C96" s="20"/>
      <c r="D96" s="20"/>
      <c r="E96" s="21"/>
      <c r="F96" s="21"/>
      <c r="G96" s="21"/>
      <c r="H96" s="21"/>
      <c r="I96" s="21"/>
      <c r="J96" s="21"/>
    </row>
    <row r="97" spans="1:10" ht="29.25" customHeight="1">
      <c r="A97" s="21"/>
      <c r="B97" s="21"/>
      <c r="C97" s="20"/>
      <c r="D97" s="20"/>
      <c r="E97" s="21"/>
      <c r="F97" s="21"/>
      <c r="G97" s="21"/>
      <c r="H97" s="21"/>
      <c r="I97" s="21"/>
      <c r="J97" s="21"/>
    </row>
    <row r="98" spans="1:10" ht="29.25" customHeight="1">
      <c r="A98" s="21"/>
      <c r="B98" s="21"/>
      <c r="C98" s="20"/>
      <c r="D98" s="20"/>
      <c r="E98" s="21"/>
      <c r="F98" s="21"/>
      <c r="G98" s="21"/>
      <c r="H98" s="21"/>
      <c r="I98" s="21"/>
      <c r="J98" s="21"/>
    </row>
    <row r="99" spans="1:10" ht="29.25" customHeight="1">
      <c r="A99" s="21"/>
      <c r="B99" s="21"/>
      <c r="C99" s="20"/>
      <c r="D99" s="20"/>
      <c r="E99" s="21"/>
      <c r="F99" s="21"/>
      <c r="G99" s="21"/>
      <c r="H99" s="21"/>
      <c r="I99" s="21"/>
      <c r="J99" s="21"/>
    </row>
    <row r="100" spans="1:10" ht="29.25" customHeight="1">
      <c r="A100" s="21"/>
      <c r="B100" s="21"/>
      <c r="C100" s="20"/>
      <c r="D100" s="20"/>
      <c r="E100" s="21"/>
      <c r="F100" s="21"/>
      <c r="G100" s="21"/>
      <c r="H100" s="21"/>
      <c r="I100" s="21"/>
      <c r="J100" s="21"/>
    </row>
    <row r="101" spans="1:10" ht="29.25" customHeight="1">
      <c r="A101" s="21"/>
      <c r="B101" s="21"/>
      <c r="C101" s="20"/>
      <c r="D101" s="20"/>
      <c r="E101" s="21"/>
      <c r="F101" s="21"/>
      <c r="G101" s="21"/>
      <c r="H101" s="21"/>
      <c r="I101" s="21"/>
      <c r="J101" s="21"/>
    </row>
    <row r="102" spans="1:10" ht="29.25" customHeight="1">
      <c r="A102" s="21"/>
      <c r="B102" s="21"/>
      <c r="C102" s="20"/>
      <c r="D102" s="20"/>
      <c r="E102" s="21"/>
      <c r="F102" s="21"/>
      <c r="G102" s="21"/>
      <c r="H102" s="21"/>
      <c r="I102" s="21"/>
      <c r="J102" s="21"/>
    </row>
    <row r="103" spans="1:10" ht="29.25" customHeight="1">
      <c r="A103" s="21"/>
      <c r="B103" s="21"/>
      <c r="C103" s="20"/>
      <c r="D103" s="20"/>
      <c r="E103" s="21"/>
      <c r="F103" s="21"/>
      <c r="G103" s="21"/>
      <c r="H103" s="21"/>
      <c r="I103" s="21"/>
      <c r="J103" s="21"/>
    </row>
    <row r="104" spans="1:10" ht="29.25" customHeight="1">
      <c r="A104" s="21"/>
      <c r="B104" s="21"/>
      <c r="C104" s="20"/>
      <c r="D104" s="20"/>
      <c r="E104" s="21"/>
      <c r="F104" s="21"/>
      <c r="G104" s="21"/>
      <c r="H104" s="21"/>
      <c r="I104" s="21"/>
      <c r="J104" s="21"/>
    </row>
    <row r="105" spans="1:10" ht="29.25" customHeight="1">
      <c r="A105" s="21"/>
      <c r="B105" s="21"/>
      <c r="C105" s="20"/>
      <c r="D105" s="20"/>
      <c r="E105" s="21"/>
      <c r="F105" s="21"/>
      <c r="G105" s="21"/>
      <c r="H105" s="21"/>
      <c r="I105" s="21"/>
      <c r="J105" s="21"/>
    </row>
    <row r="106" spans="1:10" ht="29.25" customHeight="1">
      <c r="A106" s="21"/>
      <c r="B106" s="21"/>
      <c r="C106" s="20"/>
      <c r="D106" s="20"/>
      <c r="E106" s="21"/>
      <c r="F106" s="21"/>
      <c r="G106" s="21"/>
      <c r="H106" s="21"/>
      <c r="I106" s="21"/>
      <c r="J106" s="21"/>
    </row>
    <row r="107" spans="1:10" ht="29.25" customHeight="1">
      <c r="A107" s="21"/>
      <c r="B107" s="21"/>
      <c r="C107" s="20"/>
      <c r="D107" s="20"/>
      <c r="E107" s="21"/>
      <c r="F107" s="21"/>
      <c r="G107" s="21"/>
      <c r="H107" s="21"/>
      <c r="I107" s="21"/>
      <c r="J107" s="21"/>
    </row>
    <row r="108" spans="1:10" ht="29.25" customHeight="1">
      <c r="A108" s="21"/>
      <c r="B108" s="21"/>
      <c r="C108" s="20"/>
      <c r="D108" s="20"/>
      <c r="E108" s="21"/>
      <c r="F108" s="21"/>
      <c r="G108" s="21"/>
      <c r="H108" s="21"/>
      <c r="I108" s="21"/>
      <c r="J108" s="21"/>
    </row>
    <row r="109" spans="1:10" ht="29.25" customHeight="1">
      <c r="A109" s="21"/>
      <c r="B109" s="21"/>
      <c r="C109" s="20"/>
      <c r="D109" s="20"/>
      <c r="E109" s="21"/>
      <c r="F109" s="21"/>
      <c r="G109" s="21"/>
      <c r="H109" s="21"/>
      <c r="I109" s="21"/>
      <c r="J109" s="21"/>
    </row>
    <row r="110" spans="1:10" ht="29.25" customHeight="1">
      <c r="A110" s="21"/>
      <c r="B110" s="21"/>
      <c r="C110" s="20"/>
      <c r="D110" s="20"/>
      <c r="E110" s="21"/>
      <c r="F110" s="21"/>
      <c r="G110" s="21"/>
      <c r="H110" s="21"/>
      <c r="I110" s="21"/>
      <c r="J110" s="21"/>
    </row>
    <row r="111" spans="1:10" ht="29.25" customHeight="1">
      <c r="A111" s="21"/>
      <c r="B111" s="21"/>
      <c r="C111" s="20"/>
      <c r="D111" s="20"/>
      <c r="E111" s="21"/>
      <c r="F111" s="21"/>
      <c r="G111" s="21"/>
      <c r="H111" s="21"/>
      <c r="I111" s="21"/>
      <c r="J111" s="21"/>
    </row>
    <row r="112" spans="1:10" ht="29.25" customHeight="1">
      <c r="A112" s="21"/>
      <c r="B112" s="21"/>
      <c r="C112" s="20"/>
      <c r="D112" s="20"/>
      <c r="E112" s="21"/>
      <c r="F112" s="21"/>
      <c r="G112" s="21"/>
      <c r="H112" s="21"/>
      <c r="I112" s="21"/>
      <c r="J112" s="21"/>
    </row>
    <row r="113" spans="1:10" ht="29.25" customHeight="1">
      <c r="A113" s="21"/>
      <c r="B113" s="21"/>
      <c r="C113" s="20"/>
      <c r="D113" s="20"/>
      <c r="E113" s="21"/>
      <c r="F113" s="21"/>
      <c r="G113" s="21"/>
      <c r="H113" s="21"/>
      <c r="I113" s="21"/>
      <c r="J113" s="21"/>
    </row>
    <row r="114" spans="1:10" ht="29.25" customHeight="1">
      <c r="A114" s="21"/>
      <c r="B114" s="21"/>
      <c r="C114" s="20"/>
      <c r="D114" s="20"/>
      <c r="E114" s="21"/>
      <c r="F114" s="21"/>
      <c r="G114" s="21"/>
      <c r="H114" s="21"/>
      <c r="I114" s="21"/>
      <c r="J114" s="21"/>
    </row>
    <row r="115" spans="1:10" ht="29.25" customHeight="1">
      <c r="A115" s="21"/>
      <c r="B115" s="21"/>
      <c r="C115" s="20"/>
      <c r="D115" s="20"/>
      <c r="E115" s="21"/>
      <c r="F115" s="21"/>
      <c r="G115" s="21"/>
      <c r="H115" s="21"/>
      <c r="I115" s="21"/>
      <c r="J115" s="21"/>
    </row>
    <row r="116" spans="1:10" ht="29.25" customHeight="1">
      <c r="A116" s="21"/>
      <c r="B116" s="21"/>
      <c r="C116" s="20"/>
      <c r="D116" s="20"/>
      <c r="E116" s="21"/>
      <c r="F116" s="21"/>
      <c r="G116" s="21"/>
      <c r="H116" s="21"/>
      <c r="I116" s="21"/>
      <c r="J116" s="21"/>
    </row>
    <row r="117" spans="1:10" ht="29.25" customHeight="1">
      <c r="A117" s="21"/>
      <c r="B117" s="21"/>
      <c r="C117" s="20"/>
      <c r="D117" s="20"/>
      <c r="E117" s="21"/>
      <c r="F117" s="21"/>
      <c r="G117" s="21"/>
      <c r="H117" s="21"/>
      <c r="I117" s="21"/>
      <c r="J117" s="21"/>
    </row>
    <row r="118" spans="1:10" ht="29.25" customHeight="1">
      <c r="A118" s="21"/>
      <c r="B118" s="21"/>
      <c r="C118" s="20"/>
      <c r="D118" s="20"/>
      <c r="E118" s="21"/>
      <c r="F118" s="21"/>
      <c r="G118" s="21"/>
      <c r="H118" s="21"/>
      <c r="I118" s="21"/>
      <c r="J118" s="21"/>
    </row>
    <row r="119" spans="1:10" ht="29.25" customHeight="1">
      <c r="A119" s="21"/>
      <c r="B119" s="21"/>
      <c r="C119" s="20"/>
      <c r="D119" s="20"/>
      <c r="E119" s="21"/>
      <c r="F119" s="21"/>
      <c r="G119" s="21"/>
      <c r="H119" s="21"/>
      <c r="I119" s="21"/>
      <c r="J119" s="21"/>
    </row>
    <row r="120" spans="1:10" ht="29.25" customHeight="1">
      <c r="A120" s="21"/>
      <c r="B120" s="21"/>
      <c r="C120" s="20"/>
      <c r="D120" s="20"/>
      <c r="E120" s="21"/>
      <c r="F120" s="21"/>
      <c r="G120" s="21"/>
      <c r="H120" s="21"/>
      <c r="I120" s="21"/>
      <c r="J120" s="21"/>
    </row>
    <row r="121" spans="1:10" ht="29.25" customHeight="1">
      <c r="A121" s="21"/>
      <c r="B121" s="21"/>
      <c r="C121" s="20"/>
      <c r="D121" s="20"/>
      <c r="E121" s="21"/>
      <c r="F121" s="21"/>
      <c r="G121" s="21"/>
      <c r="H121" s="21"/>
      <c r="I121" s="21"/>
      <c r="J121" s="21"/>
    </row>
    <row r="122" spans="1:10" ht="29.25" customHeight="1">
      <c r="A122" s="21"/>
      <c r="B122" s="21"/>
      <c r="C122" s="20"/>
      <c r="D122" s="20"/>
      <c r="E122" s="21"/>
      <c r="F122" s="21"/>
      <c r="G122" s="21"/>
      <c r="H122" s="21"/>
      <c r="I122" s="21"/>
      <c r="J122" s="21"/>
    </row>
    <row r="123" spans="1:10" ht="29.25" customHeight="1">
      <c r="A123" s="21"/>
      <c r="B123" s="21"/>
      <c r="C123" s="20"/>
      <c r="D123" s="20"/>
      <c r="E123" s="21"/>
      <c r="F123" s="21"/>
      <c r="G123" s="21"/>
      <c r="H123" s="21"/>
      <c r="I123" s="21"/>
      <c r="J123" s="21"/>
    </row>
    <row r="124" spans="1:10" ht="29.25" customHeight="1">
      <c r="A124" s="21"/>
      <c r="B124" s="21"/>
      <c r="C124" s="20"/>
      <c r="D124" s="20"/>
      <c r="E124" s="21"/>
      <c r="F124" s="21"/>
      <c r="G124" s="21"/>
      <c r="H124" s="21"/>
      <c r="I124" s="21"/>
      <c r="J124" s="21"/>
    </row>
    <row r="125" spans="1:10" ht="29.25" customHeight="1">
      <c r="A125" s="21"/>
      <c r="B125" s="21"/>
      <c r="C125" s="20"/>
      <c r="D125" s="20"/>
      <c r="E125" s="21"/>
      <c r="F125" s="21"/>
      <c r="G125" s="21"/>
      <c r="H125" s="21"/>
      <c r="I125" s="21"/>
      <c r="J125" s="21"/>
    </row>
    <row r="126" spans="1:10" ht="29.25" customHeight="1">
      <c r="A126" s="21"/>
      <c r="B126" s="21"/>
      <c r="C126" s="20"/>
      <c r="D126" s="20"/>
      <c r="E126" s="21"/>
      <c r="F126" s="21"/>
      <c r="G126" s="21"/>
      <c r="H126" s="21"/>
      <c r="I126" s="21"/>
      <c r="J126" s="21"/>
    </row>
    <row r="127" spans="1:10" ht="29.25" customHeight="1">
      <c r="A127" s="21"/>
      <c r="B127" s="21"/>
      <c r="C127" s="20"/>
      <c r="D127" s="20"/>
      <c r="E127" s="21"/>
      <c r="F127" s="21"/>
      <c r="G127" s="21"/>
      <c r="H127" s="21"/>
      <c r="I127" s="21"/>
      <c r="J127" s="21"/>
    </row>
    <row r="128" spans="1:10" ht="29.25" customHeight="1">
      <c r="A128" s="21"/>
      <c r="B128" s="21"/>
      <c r="C128" s="20"/>
      <c r="D128" s="20"/>
      <c r="E128" s="21"/>
      <c r="F128" s="21"/>
      <c r="G128" s="21"/>
      <c r="H128" s="21"/>
      <c r="I128" s="21"/>
      <c r="J128" s="21"/>
    </row>
    <row r="129" spans="1:10" ht="29.25" customHeight="1">
      <c r="A129" s="21"/>
      <c r="B129" s="21"/>
      <c r="C129" s="20"/>
      <c r="D129" s="20"/>
      <c r="E129" s="21"/>
      <c r="F129" s="21"/>
      <c r="G129" s="21"/>
      <c r="H129" s="21"/>
      <c r="I129" s="21"/>
      <c r="J129" s="21"/>
    </row>
    <row r="130" spans="1:10" ht="29.25" customHeight="1">
      <c r="A130" s="21"/>
      <c r="B130" s="21"/>
      <c r="C130" s="20"/>
      <c r="D130" s="20"/>
      <c r="E130" s="21"/>
      <c r="F130" s="21"/>
      <c r="G130" s="21"/>
      <c r="H130" s="21"/>
      <c r="I130" s="21"/>
      <c r="J130" s="21"/>
    </row>
    <row r="131" spans="1:10" ht="29.25" customHeight="1">
      <c r="A131" s="21"/>
      <c r="B131" s="21"/>
      <c r="C131" s="20"/>
      <c r="D131" s="20"/>
      <c r="E131" s="21"/>
      <c r="F131" s="21"/>
      <c r="G131" s="21"/>
      <c r="H131" s="21"/>
      <c r="I131" s="21"/>
      <c r="J131" s="21"/>
    </row>
    <row r="132" spans="1:10" ht="29.25" customHeight="1">
      <c r="A132" s="21"/>
      <c r="B132" s="21"/>
      <c r="C132" s="20"/>
      <c r="D132" s="20"/>
      <c r="E132" s="21"/>
      <c r="F132" s="21"/>
      <c r="G132" s="21"/>
      <c r="H132" s="21"/>
      <c r="I132" s="21"/>
      <c r="J132" s="21"/>
    </row>
    <row r="133" spans="1:10" ht="29.25" customHeight="1">
      <c r="A133" s="21"/>
      <c r="B133" s="21"/>
      <c r="C133" s="20"/>
      <c r="D133" s="20"/>
      <c r="E133" s="21"/>
      <c r="F133" s="21"/>
      <c r="G133" s="21"/>
      <c r="H133" s="21"/>
      <c r="I133" s="21"/>
      <c r="J133" s="21"/>
    </row>
    <row r="134" spans="1:10" ht="29.25" customHeight="1">
      <c r="A134" s="21"/>
      <c r="B134" s="21"/>
      <c r="C134" s="20"/>
      <c r="D134" s="20"/>
      <c r="E134" s="21"/>
      <c r="F134" s="21"/>
      <c r="G134" s="21"/>
      <c r="H134" s="21"/>
      <c r="I134" s="21"/>
      <c r="J134" s="21"/>
    </row>
    <row r="135" spans="1:10" ht="29.25" customHeight="1">
      <c r="A135" s="21"/>
      <c r="B135" s="21"/>
      <c r="C135" s="20"/>
      <c r="D135" s="20"/>
      <c r="E135" s="21"/>
      <c r="F135" s="21"/>
      <c r="G135" s="21"/>
      <c r="H135" s="21"/>
      <c r="I135" s="21"/>
      <c r="J135" s="21"/>
    </row>
    <row r="136" spans="1:10" ht="29.25" customHeight="1">
      <c r="A136" s="21"/>
      <c r="B136" s="21"/>
      <c r="C136" s="20"/>
      <c r="D136" s="20"/>
      <c r="E136" s="21"/>
      <c r="F136" s="21"/>
      <c r="G136" s="21"/>
      <c r="H136" s="21"/>
      <c r="I136" s="21"/>
      <c r="J136" s="21"/>
    </row>
    <row r="137" spans="1:10" ht="29.25" customHeight="1">
      <c r="A137" s="21"/>
      <c r="B137" s="21"/>
      <c r="C137" s="20"/>
      <c r="D137" s="20"/>
      <c r="E137" s="21"/>
      <c r="F137" s="21"/>
      <c r="G137" s="21"/>
      <c r="H137" s="21"/>
      <c r="I137" s="21"/>
      <c r="J137" s="21"/>
    </row>
    <row r="138" spans="1:10" ht="29.25" customHeight="1">
      <c r="A138" s="21"/>
      <c r="B138" s="21"/>
      <c r="C138" s="20"/>
      <c r="D138" s="20"/>
      <c r="E138" s="21"/>
      <c r="F138" s="21"/>
      <c r="G138" s="21"/>
      <c r="H138" s="21"/>
      <c r="I138" s="21"/>
      <c r="J138" s="21"/>
    </row>
    <row r="139" spans="1:10" ht="29.25" customHeight="1">
      <c r="A139" s="21"/>
      <c r="B139" s="21"/>
      <c r="C139" s="20"/>
      <c r="D139" s="20"/>
      <c r="E139" s="21"/>
      <c r="F139" s="21"/>
      <c r="G139" s="21"/>
      <c r="H139" s="21"/>
      <c r="I139" s="21"/>
      <c r="J139" s="21"/>
    </row>
    <row r="140" spans="1:10" ht="29.25" customHeight="1">
      <c r="A140" s="21"/>
      <c r="B140" s="21"/>
      <c r="C140" s="20"/>
      <c r="D140" s="20"/>
      <c r="E140" s="21"/>
      <c r="F140" s="21"/>
      <c r="G140" s="21"/>
      <c r="H140" s="21"/>
      <c r="I140" s="21"/>
      <c r="J140" s="21"/>
    </row>
    <row r="141" spans="1:10" ht="29.25" customHeight="1">
      <c r="A141" s="21"/>
      <c r="B141" s="21"/>
      <c r="C141" s="20"/>
      <c r="D141" s="20"/>
      <c r="E141" s="21"/>
      <c r="F141" s="21"/>
      <c r="G141" s="21"/>
      <c r="H141" s="21"/>
      <c r="I141" s="21"/>
      <c r="J141" s="21"/>
    </row>
    <row r="142" spans="1:10" ht="29.25" customHeight="1">
      <c r="A142" s="21"/>
      <c r="B142" s="21"/>
      <c r="C142" s="20"/>
      <c r="D142" s="20"/>
      <c r="E142" s="21"/>
      <c r="F142" s="21"/>
      <c r="G142" s="21"/>
      <c r="H142" s="21"/>
      <c r="I142" s="21"/>
      <c r="J142" s="21"/>
    </row>
    <row r="143" spans="1:10" ht="29.25" customHeight="1">
      <c r="A143" s="21"/>
      <c r="B143" s="21"/>
      <c r="C143" s="20"/>
      <c r="D143" s="20"/>
      <c r="E143" s="21"/>
      <c r="F143" s="21"/>
      <c r="G143" s="21"/>
      <c r="H143" s="21"/>
      <c r="I143" s="21"/>
      <c r="J143" s="21"/>
    </row>
    <row r="144" spans="1:10" ht="29.25" customHeight="1">
      <c r="A144" s="21"/>
      <c r="B144" s="21"/>
      <c r="C144" s="20"/>
      <c r="D144" s="20"/>
      <c r="E144" s="21"/>
      <c r="F144" s="21"/>
      <c r="G144" s="21"/>
      <c r="H144" s="21"/>
      <c r="I144" s="21"/>
      <c r="J144" s="21"/>
    </row>
    <row r="145" spans="1:10" ht="29.25" customHeight="1">
      <c r="A145" s="21"/>
      <c r="B145" s="21"/>
      <c r="C145" s="20"/>
      <c r="D145" s="20"/>
      <c r="E145" s="21"/>
      <c r="F145" s="21"/>
      <c r="G145" s="21"/>
      <c r="H145" s="21"/>
      <c r="I145" s="21"/>
      <c r="J145" s="21"/>
    </row>
    <row r="146" spans="1:10" ht="29.25" customHeight="1">
      <c r="A146" s="21"/>
      <c r="B146" s="21"/>
      <c r="C146" s="20"/>
      <c r="D146" s="20"/>
      <c r="E146" s="21"/>
      <c r="F146" s="21"/>
      <c r="G146" s="21"/>
      <c r="H146" s="21"/>
      <c r="I146" s="21"/>
      <c r="J146" s="21"/>
    </row>
    <row r="147" spans="1:10" ht="29.25" customHeight="1">
      <c r="A147" s="21"/>
      <c r="B147" s="21"/>
      <c r="C147" s="20"/>
      <c r="D147" s="20"/>
      <c r="E147" s="21"/>
      <c r="F147" s="21"/>
      <c r="G147" s="21"/>
      <c r="H147" s="21"/>
      <c r="I147" s="21"/>
      <c r="J147" s="21"/>
    </row>
    <row r="148" spans="1:10" ht="29.25" customHeight="1">
      <c r="A148" s="21"/>
      <c r="B148" s="21"/>
      <c r="C148" s="20"/>
      <c r="D148" s="20"/>
      <c r="E148" s="21"/>
      <c r="F148" s="21"/>
      <c r="G148" s="21"/>
      <c r="H148" s="21"/>
      <c r="I148" s="21"/>
      <c r="J148" s="21"/>
    </row>
    <row r="149" spans="1:10" ht="29.25" customHeight="1">
      <c r="A149" s="21"/>
      <c r="B149" s="21"/>
      <c r="C149" s="20"/>
      <c r="D149" s="20"/>
      <c r="E149" s="21"/>
      <c r="F149" s="21"/>
      <c r="G149" s="21"/>
      <c r="H149" s="21"/>
      <c r="I149" s="21"/>
      <c r="J149" s="21"/>
    </row>
    <row r="150" spans="1:10" ht="29.25" customHeight="1">
      <c r="A150" s="21"/>
      <c r="B150" s="21"/>
      <c r="C150" s="20"/>
      <c r="D150" s="20"/>
      <c r="E150" s="21"/>
      <c r="F150" s="21"/>
      <c r="G150" s="21"/>
      <c r="H150" s="21"/>
      <c r="I150" s="21"/>
      <c r="J150" s="21"/>
    </row>
    <row r="151" spans="1:10" ht="29.25" customHeight="1">
      <c r="A151" s="21"/>
      <c r="B151" s="21"/>
      <c r="C151" s="20"/>
      <c r="D151" s="20"/>
      <c r="E151" s="21"/>
      <c r="F151" s="21"/>
      <c r="G151" s="21"/>
      <c r="H151" s="21"/>
      <c r="I151" s="21"/>
      <c r="J151" s="21"/>
    </row>
    <row r="152" spans="1:10" ht="29.25" customHeight="1">
      <c r="A152" s="21"/>
      <c r="B152" s="21"/>
      <c r="C152" s="20"/>
      <c r="D152" s="20"/>
      <c r="E152" s="21"/>
      <c r="F152" s="21"/>
      <c r="G152" s="21"/>
      <c r="H152" s="21"/>
      <c r="I152" s="21"/>
      <c r="J152" s="21"/>
    </row>
    <row r="153" spans="1:10" ht="29.25" customHeight="1">
      <c r="A153" s="21"/>
      <c r="B153" s="21"/>
      <c r="C153" s="20"/>
      <c r="D153" s="20"/>
      <c r="E153" s="21"/>
      <c r="F153" s="21"/>
      <c r="G153" s="21"/>
      <c r="H153" s="21"/>
      <c r="I153" s="21"/>
      <c r="J153" s="21"/>
    </row>
    <row r="154" spans="1:10" ht="29.25" customHeight="1">
      <c r="A154" s="21"/>
      <c r="B154" s="21"/>
      <c r="C154" s="20"/>
      <c r="D154" s="20"/>
      <c r="E154" s="21"/>
      <c r="F154" s="21"/>
      <c r="G154" s="21"/>
      <c r="H154" s="21"/>
      <c r="I154" s="21"/>
      <c r="J154" s="21"/>
    </row>
    <row r="155" spans="1:10" ht="29.25" customHeight="1">
      <c r="A155" s="21"/>
      <c r="B155" s="21"/>
      <c r="C155" s="20"/>
      <c r="D155" s="20"/>
      <c r="E155" s="21"/>
      <c r="F155" s="21"/>
      <c r="G155" s="21"/>
      <c r="H155" s="21"/>
      <c r="I155" s="21"/>
      <c r="J155" s="21"/>
    </row>
    <row r="156" spans="1:10" ht="29.25" customHeight="1">
      <c r="A156" s="21"/>
      <c r="B156" s="21"/>
      <c r="C156" s="20"/>
      <c r="D156" s="20"/>
      <c r="E156" s="21"/>
      <c r="F156" s="21"/>
      <c r="G156" s="21"/>
      <c r="H156" s="21"/>
      <c r="I156" s="21"/>
      <c r="J156" s="21"/>
    </row>
    <row r="157" spans="1:10" ht="29.25" customHeight="1">
      <c r="A157" s="21"/>
      <c r="B157" s="21"/>
      <c r="C157" s="20"/>
      <c r="D157" s="20"/>
      <c r="E157" s="21"/>
      <c r="F157" s="21"/>
      <c r="G157" s="21"/>
      <c r="H157" s="21"/>
      <c r="I157" s="21"/>
      <c r="J157" s="21"/>
    </row>
    <row r="158" spans="1:10" ht="29.25" customHeight="1">
      <c r="A158" s="21"/>
      <c r="B158" s="21"/>
      <c r="C158" s="20"/>
      <c r="D158" s="20"/>
      <c r="E158" s="21"/>
      <c r="F158" s="21"/>
      <c r="G158" s="21"/>
      <c r="H158" s="21"/>
      <c r="I158" s="21"/>
      <c r="J158" s="21"/>
    </row>
    <row r="159" spans="1:10" ht="29.25" customHeight="1">
      <c r="A159" s="21"/>
      <c r="B159" s="21"/>
      <c r="C159" s="20"/>
      <c r="D159" s="20"/>
      <c r="E159" s="21"/>
      <c r="F159" s="21"/>
      <c r="G159" s="21"/>
      <c r="H159" s="21"/>
      <c r="I159" s="21"/>
      <c r="J159" s="21"/>
    </row>
    <row r="160" spans="1:10" ht="29.25" customHeight="1">
      <c r="A160" s="21"/>
      <c r="B160" s="21"/>
      <c r="C160" s="20"/>
      <c r="D160" s="20"/>
      <c r="E160" s="21"/>
      <c r="F160" s="21"/>
      <c r="G160" s="21"/>
      <c r="H160" s="21"/>
      <c r="I160" s="21"/>
      <c r="J160" s="21"/>
    </row>
    <row r="161" spans="1:10" ht="29.25" customHeight="1">
      <c r="A161" s="21"/>
      <c r="B161" s="21"/>
      <c r="C161" s="20"/>
      <c r="D161" s="20"/>
      <c r="E161" s="21"/>
      <c r="F161" s="21"/>
      <c r="G161" s="21"/>
      <c r="H161" s="21"/>
      <c r="I161" s="21"/>
      <c r="J161" s="21"/>
    </row>
    <row r="162" spans="1:10" ht="29.25" customHeight="1">
      <c r="A162" s="21"/>
      <c r="B162" s="21"/>
      <c r="C162" s="20"/>
      <c r="D162" s="20"/>
      <c r="E162" s="21"/>
      <c r="F162" s="21"/>
      <c r="G162" s="21"/>
      <c r="H162" s="21"/>
      <c r="I162" s="21"/>
      <c r="J162" s="21"/>
    </row>
    <row r="163" spans="1:10" ht="29.25" customHeight="1">
      <c r="A163" s="21"/>
      <c r="B163" s="21"/>
      <c r="C163" s="20"/>
      <c r="D163" s="20"/>
      <c r="E163" s="21"/>
      <c r="F163" s="21"/>
      <c r="G163" s="21"/>
      <c r="H163" s="21"/>
      <c r="I163" s="21"/>
      <c r="J163" s="21"/>
    </row>
    <row r="164" spans="1:10" ht="29.25" customHeight="1">
      <c r="A164" s="21"/>
      <c r="B164" s="21"/>
      <c r="C164" s="20"/>
      <c r="D164" s="20"/>
      <c r="E164" s="21"/>
      <c r="F164" s="21"/>
      <c r="G164" s="21"/>
      <c r="H164" s="21"/>
      <c r="I164" s="21"/>
      <c r="J164" s="21"/>
    </row>
    <row r="165" spans="1:10" ht="29.25" customHeight="1">
      <c r="A165" s="21"/>
      <c r="B165" s="21"/>
      <c r="C165" s="20"/>
      <c r="D165" s="20"/>
      <c r="E165" s="21"/>
      <c r="F165" s="21"/>
      <c r="G165" s="21"/>
      <c r="H165" s="21"/>
      <c r="I165" s="21"/>
      <c r="J165" s="21"/>
    </row>
    <row r="166" spans="1:10" ht="29.25" customHeight="1">
      <c r="A166" s="21"/>
      <c r="B166" s="21"/>
      <c r="C166" s="20"/>
      <c r="D166" s="20"/>
      <c r="E166" s="21"/>
      <c r="F166" s="21"/>
      <c r="G166" s="21"/>
      <c r="H166" s="21"/>
      <c r="I166" s="21"/>
      <c r="J166" s="21"/>
    </row>
    <row r="167" spans="1:10" ht="29.25" customHeight="1">
      <c r="A167" s="21"/>
      <c r="B167" s="21"/>
      <c r="C167" s="20"/>
      <c r="D167" s="20"/>
      <c r="E167" s="21"/>
      <c r="F167" s="21"/>
      <c r="G167" s="21"/>
      <c r="H167" s="21"/>
      <c r="I167" s="21"/>
      <c r="J167" s="21"/>
    </row>
    <row r="168" spans="1:10" ht="29.25" customHeight="1">
      <c r="A168" s="21"/>
      <c r="B168" s="21"/>
      <c r="C168" s="20"/>
      <c r="D168" s="20"/>
      <c r="E168" s="21"/>
      <c r="F168" s="21"/>
      <c r="G168" s="21"/>
      <c r="H168" s="21"/>
      <c r="I168" s="21"/>
      <c r="J168" s="21"/>
    </row>
    <row r="169" spans="1:10" ht="29.25" customHeight="1">
      <c r="A169" s="21"/>
      <c r="B169" s="21"/>
      <c r="C169" s="20"/>
      <c r="D169" s="20"/>
      <c r="E169" s="21"/>
      <c r="F169" s="21"/>
      <c r="G169" s="21"/>
      <c r="H169" s="21"/>
      <c r="I169" s="21"/>
      <c r="J169" s="21"/>
    </row>
    <row r="170" spans="1:10" ht="29.25" customHeight="1">
      <c r="A170" s="21"/>
      <c r="B170" s="21"/>
      <c r="C170" s="20"/>
      <c r="D170" s="20"/>
      <c r="E170" s="21"/>
      <c r="F170" s="21"/>
      <c r="G170" s="21"/>
      <c r="H170" s="21"/>
      <c r="I170" s="21"/>
      <c r="J170" s="21"/>
    </row>
    <row r="171" spans="1:10" ht="29.25" customHeight="1">
      <c r="A171" s="21"/>
      <c r="B171" s="21"/>
      <c r="C171" s="20"/>
      <c r="D171" s="20"/>
      <c r="E171" s="21"/>
      <c r="F171" s="21"/>
      <c r="G171" s="21"/>
      <c r="H171" s="21"/>
      <c r="I171" s="21"/>
      <c r="J171" s="21"/>
    </row>
    <row r="172" spans="1:10" ht="29.25" customHeight="1">
      <c r="A172" s="21"/>
      <c r="B172" s="21"/>
      <c r="C172" s="20"/>
      <c r="D172" s="20"/>
      <c r="E172" s="21"/>
      <c r="F172" s="21"/>
      <c r="G172" s="21"/>
      <c r="H172" s="21"/>
      <c r="I172" s="21"/>
      <c r="J172" s="21"/>
    </row>
    <row r="173" spans="1:10" ht="29.25" customHeight="1">
      <c r="A173" s="21"/>
      <c r="B173" s="21"/>
      <c r="C173" s="20"/>
      <c r="D173" s="20"/>
      <c r="E173" s="21"/>
      <c r="F173" s="21"/>
      <c r="G173" s="21"/>
      <c r="H173" s="21"/>
      <c r="I173" s="21"/>
      <c r="J173" s="21"/>
    </row>
    <row r="174" spans="1:10" ht="29.25" customHeight="1">
      <c r="A174" s="21"/>
      <c r="B174" s="21"/>
      <c r="C174" s="20"/>
      <c r="D174" s="20"/>
      <c r="E174" s="21"/>
      <c r="F174" s="21"/>
      <c r="G174" s="21"/>
      <c r="H174" s="21"/>
      <c r="I174" s="21"/>
      <c r="J174" s="21"/>
    </row>
    <row r="175" spans="1:10" ht="29.25" customHeight="1">
      <c r="A175" s="21"/>
      <c r="B175" s="21"/>
      <c r="C175" s="20"/>
      <c r="D175" s="20"/>
      <c r="E175" s="21"/>
      <c r="F175" s="21"/>
      <c r="G175" s="21"/>
      <c r="H175" s="21"/>
      <c r="I175" s="21"/>
      <c r="J175" s="21"/>
    </row>
    <row r="176" spans="1:10" ht="29.25" customHeight="1">
      <c r="A176" s="21"/>
      <c r="B176" s="21"/>
      <c r="C176" s="20"/>
      <c r="D176" s="20"/>
      <c r="E176" s="21"/>
      <c r="F176" s="21"/>
      <c r="G176" s="21"/>
      <c r="H176" s="21"/>
      <c r="I176" s="21"/>
      <c r="J176" s="21"/>
    </row>
    <row r="177" spans="1:10" ht="29.25" customHeight="1">
      <c r="A177" s="21"/>
      <c r="B177" s="21"/>
      <c r="C177" s="20"/>
      <c r="D177" s="20"/>
      <c r="E177" s="21"/>
      <c r="F177" s="21"/>
      <c r="G177" s="21"/>
      <c r="H177" s="21"/>
      <c r="I177" s="21"/>
      <c r="J177" s="21"/>
    </row>
    <row r="178" spans="1:10" ht="29.25" customHeight="1">
      <c r="A178" s="21"/>
      <c r="B178" s="21"/>
      <c r="C178" s="20"/>
      <c r="D178" s="20"/>
      <c r="E178" s="21"/>
      <c r="F178" s="21"/>
      <c r="G178" s="21"/>
      <c r="H178" s="21"/>
      <c r="I178" s="21"/>
      <c r="J178" s="21"/>
    </row>
    <row r="179" spans="1:10" ht="29.25" customHeight="1">
      <c r="A179" s="21"/>
      <c r="B179" s="21"/>
      <c r="C179" s="20"/>
      <c r="D179" s="20"/>
      <c r="E179" s="21"/>
      <c r="F179" s="21"/>
      <c r="G179" s="21"/>
      <c r="H179" s="21"/>
      <c r="I179" s="21"/>
      <c r="J179" s="21"/>
    </row>
    <row r="180" spans="1:10" ht="29.25" customHeight="1">
      <c r="A180" s="21"/>
      <c r="B180" s="21"/>
      <c r="C180" s="20"/>
      <c r="D180" s="20"/>
      <c r="E180" s="21"/>
      <c r="F180" s="21"/>
      <c r="G180" s="21"/>
      <c r="H180" s="21"/>
      <c r="I180" s="21"/>
      <c r="J180" s="21"/>
    </row>
    <row r="181" spans="1:10" ht="29.25" customHeight="1">
      <c r="A181" s="21"/>
      <c r="B181" s="21"/>
      <c r="C181" s="20"/>
      <c r="D181" s="20"/>
      <c r="E181" s="21"/>
      <c r="F181" s="21"/>
      <c r="G181" s="21"/>
      <c r="H181" s="21"/>
      <c r="I181" s="21"/>
      <c r="J181" s="21"/>
    </row>
    <row r="182" spans="1:10" ht="29.25" customHeight="1">
      <c r="A182" s="21"/>
      <c r="B182" s="21"/>
      <c r="C182" s="20"/>
      <c r="D182" s="20"/>
      <c r="E182" s="21"/>
      <c r="F182" s="21"/>
      <c r="G182" s="21"/>
      <c r="H182" s="21"/>
      <c r="I182" s="21"/>
      <c r="J182" s="21"/>
    </row>
    <row r="183" spans="1:10" ht="29.25" customHeight="1">
      <c r="A183" s="21"/>
      <c r="B183" s="21"/>
      <c r="C183" s="20"/>
      <c r="D183" s="20"/>
      <c r="E183" s="21"/>
      <c r="F183" s="21"/>
      <c r="G183" s="21"/>
      <c r="H183" s="21"/>
      <c r="I183" s="21"/>
      <c r="J183" s="21"/>
    </row>
    <row r="184" spans="1:10" ht="29.25" customHeight="1">
      <c r="A184" s="21"/>
      <c r="B184" s="21"/>
      <c r="C184" s="20"/>
      <c r="D184" s="20"/>
      <c r="E184" s="21"/>
      <c r="F184" s="21"/>
      <c r="G184" s="21"/>
      <c r="H184" s="21"/>
      <c r="I184" s="21"/>
      <c r="J184" s="21"/>
    </row>
    <row r="185" spans="1:10" ht="29.25" customHeight="1">
      <c r="A185" s="21"/>
      <c r="B185" s="21"/>
      <c r="C185" s="20"/>
      <c r="D185" s="20"/>
      <c r="E185" s="21"/>
      <c r="F185" s="21"/>
      <c r="G185" s="21"/>
      <c r="H185" s="21"/>
      <c r="I185" s="21"/>
      <c r="J185" s="21"/>
    </row>
    <row r="186" spans="1:10" ht="29.25" customHeight="1">
      <c r="A186" s="21"/>
      <c r="B186" s="21"/>
      <c r="C186" s="20"/>
      <c r="D186" s="20"/>
      <c r="E186" s="21"/>
      <c r="F186" s="21"/>
      <c r="G186" s="21"/>
      <c r="H186" s="21"/>
      <c r="I186" s="21"/>
      <c r="J186" s="21"/>
    </row>
    <row r="187" spans="1:10" ht="29.25" customHeight="1">
      <c r="A187" s="21"/>
      <c r="B187" s="21"/>
      <c r="C187" s="20"/>
      <c r="D187" s="20"/>
      <c r="E187" s="21"/>
      <c r="F187" s="21"/>
      <c r="G187" s="21"/>
      <c r="H187" s="21"/>
      <c r="I187" s="21"/>
      <c r="J187" s="21"/>
    </row>
    <row r="188" spans="1:10" ht="29.25" customHeight="1">
      <c r="A188" s="21"/>
      <c r="B188" s="21"/>
      <c r="C188" s="20"/>
      <c r="D188" s="20"/>
      <c r="E188" s="21"/>
      <c r="F188" s="21"/>
      <c r="G188" s="21"/>
      <c r="H188" s="21"/>
      <c r="I188" s="21"/>
      <c r="J188" s="21"/>
    </row>
    <row r="189" spans="1:10" ht="29.25" customHeight="1">
      <c r="A189" s="21"/>
      <c r="B189" s="21"/>
      <c r="C189" s="20"/>
      <c r="D189" s="20"/>
      <c r="E189" s="21"/>
      <c r="F189" s="21"/>
      <c r="G189" s="21"/>
      <c r="H189" s="21"/>
      <c r="I189" s="21"/>
      <c r="J189" s="21"/>
    </row>
    <row r="190" spans="1:10" ht="29.25" customHeight="1">
      <c r="A190" s="21"/>
      <c r="B190" s="21"/>
      <c r="C190" s="20"/>
      <c r="D190" s="20"/>
      <c r="E190" s="21"/>
      <c r="F190" s="21"/>
      <c r="G190" s="21"/>
      <c r="H190" s="21"/>
      <c r="I190" s="21"/>
      <c r="J190" s="21"/>
    </row>
    <row r="191" spans="1:10" ht="29.25" customHeight="1">
      <c r="A191" s="21"/>
      <c r="B191" s="21"/>
      <c r="C191" s="20"/>
      <c r="D191" s="20"/>
      <c r="E191" s="21"/>
      <c r="F191" s="21"/>
      <c r="G191" s="21"/>
      <c r="H191" s="21"/>
      <c r="I191" s="21"/>
      <c r="J191" s="21"/>
    </row>
    <row r="192" spans="1:10" ht="29.25" customHeight="1">
      <c r="A192" s="21"/>
      <c r="B192" s="21"/>
      <c r="C192" s="20"/>
      <c r="D192" s="20"/>
      <c r="E192" s="21"/>
      <c r="F192" s="21"/>
      <c r="G192" s="21"/>
      <c r="H192" s="21"/>
      <c r="I192" s="21"/>
      <c r="J192" s="21"/>
    </row>
    <row r="193" spans="1:10" ht="29.25" customHeight="1">
      <c r="A193" s="21"/>
      <c r="B193" s="21"/>
      <c r="C193" s="20"/>
      <c r="D193" s="20"/>
      <c r="E193" s="21"/>
      <c r="F193" s="21"/>
      <c r="G193" s="21"/>
      <c r="H193" s="21"/>
      <c r="I193" s="21"/>
      <c r="J193" s="21"/>
    </row>
    <row r="194" spans="1:10" ht="29.25" customHeight="1">
      <c r="A194" s="21"/>
      <c r="B194" s="21"/>
      <c r="C194" s="20"/>
      <c r="D194" s="20"/>
      <c r="E194" s="21"/>
      <c r="F194" s="21"/>
      <c r="G194" s="21"/>
      <c r="H194" s="21"/>
      <c r="I194" s="21"/>
      <c r="J194" s="21"/>
    </row>
    <row r="195" spans="1:10" ht="29.25" customHeight="1">
      <c r="A195" s="21"/>
      <c r="B195" s="21"/>
      <c r="C195" s="20"/>
      <c r="D195" s="20"/>
      <c r="E195" s="21"/>
      <c r="F195" s="21"/>
      <c r="G195" s="21"/>
      <c r="H195" s="21"/>
      <c r="I195" s="21"/>
      <c r="J195" s="21"/>
    </row>
    <row r="196" spans="1:10" ht="29.25" customHeight="1">
      <c r="A196" s="21"/>
      <c r="B196" s="21"/>
      <c r="C196" s="20"/>
      <c r="D196" s="20"/>
      <c r="E196" s="21"/>
      <c r="F196" s="21"/>
      <c r="G196" s="21"/>
      <c r="H196" s="21"/>
      <c r="I196" s="21"/>
      <c r="J196" s="21"/>
    </row>
    <row r="197" spans="1:10" ht="29.25" customHeight="1">
      <c r="A197" s="21"/>
      <c r="B197" s="21"/>
      <c r="C197" s="20"/>
      <c r="D197" s="20"/>
      <c r="E197" s="21"/>
      <c r="F197" s="21"/>
      <c r="G197" s="21"/>
      <c r="H197" s="21"/>
      <c r="I197" s="21"/>
      <c r="J197" s="21"/>
    </row>
    <row r="198" spans="1:10" ht="29.25" customHeight="1">
      <c r="A198" s="21"/>
      <c r="B198" s="21"/>
      <c r="C198" s="20"/>
      <c r="D198" s="20"/>
      <c r="E198" s="21"/>
      <c r="F198" s="21"/>
      <c r="G198" s="21"/>
      <c r="H198" s="21"/>
      <c r="I198" s="21"/>
      <c r="J198" s="21"/>
    </row>
    <row r="199" spans="1:10" ht="29.25" customHeight="1">
      <c r="A199" s="21"/>
      <c r="B199" s="21"/>
      <c r="C199" s="20"/>
      <c r="D199" s="20"/>
      <c r="E199" s="21"/>
      <c r="F199" s="21"/>
      <c r="G199" s="21"/>
      <c r="H199" s="21"/>
      <c r="I199" s="21"/>
      <c r="J199" s="21"/>
    </row>
    <row r="200" spans="1:10" ht="29.25" customHeight="1">
      <c r="A200" s="21"/>
      <c r="B200" s="21"/>
      <c r="C200" s="20"/>
      <c r="D200" s="20"/>
      <c r="E200" s="21"/>
      <c r="F200" s="21"/>
      <c r="G200" s="21"/>
      <c r="H200" s="21"/>
      <c r="I200" s="21"/>
      <c r="J200" s="21"/>
    </row>
  </sheetData>
  <mergeCells count="1">
    <mergeCell ref="A2:J2"/>
  </mergeCells>
  <pageMargins left="1" right="1" top="1" bottom="1" header="0.25" footer="0.25"/>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workbookViewId="0">
      <selection activeCell="B7" sqref="B7"/>
    </sheetView>
  </sheetViews>
  <sheetFormatPr baseColWidth="10" defaultRowHeight="12.75"/>
  <cols>
    <col min="2" max="2" width="29.85546875" customWidth="1"/>
    <col min="3" max="3" width="23.140625" customWidth="1"/>
    <col min="4" max="4" width="27.85546875" customWidth="1"/>
    <col min="5" max="5" width="26" customWidth="1"/>
  </cols>
  <sheetData>
    <row r="1" spans="1:256" ht="39" customHeight="1" thickBot="1">
      <c r="A1" s="691" t="s">
        <v>570</v>
      </c>
      <c r="B1" s="692"/>
      <c r="C1" s="692"/>
      <c r="D1" s="692"/>
      <c r="E1" s="693"/>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row>
    <row r="2" spans="1:256" ht="18.75" customHeight="1">
      <c r="A2" s="696" t="s">
        <v>377</v>
      </c>
      <c r="B2" s="696"/>
      <c r="C2" s="696" t="s">
        <v>378</v>
      </c>
      <c r="D2" s="473" t="s">
        <v>379</v>
      </c>
      <c r="E2" s="602"/>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row>
    <row r="3" spans="1:256" ht="14.25" customHeight="1">
      <c r="A3" s="697"/>
      <c r="B3" s="697"/>
      <c r="C3" s="697"/>
      <c r="D3" s="474" t="s">
        <v>380</v>
      </c>
      <c r="E3" s="602"/>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c r="IV3" s="58"/>
    </row>
    <row r="4" spans="1:256" ht="18" customHeight="1">
      <c r="A4" s="697"/>
      <c r="B4" s="697"/>
      <c r="C4" s="697"/>
      <c r="D4" s="474" t="s">
        <v>381</v>
      </c>
      <c r="E4" s="602"/>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8"/>
    </row>
    <row r="5" spans="1:256" ht="16.5" customHeight="1" thickBot="1">
      <c r="A5" s="698"/>
      <c r="B5" s="698"/>
      <c r="C5" s="698"/>
      <c r="D5" s="475" t="s">
        <v>382</v>
      </c>
      <c r="E5" s="602"/>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row>
    <row r="6" spans="1:256" ht="34.5" customHeight="1">
      <c r="A6" s="483" t="s">
        <v>571</v>
      </c>
      <c r="B6" s="603" t="s">
        <v>372</v>
      </c>
      <c r="C6" s="603" t="s">
        <v>374</v>
      </c>
      <c r="D6" s="603" t="s">
        <v>371</v>
      </c>
      <c r="E6" s="603" t="s">
        <v>373</v>
      </c>
    </row>
    <row r="7" spans="1:256" ht="84">
      <c r="A7" s="470"/>
      <c r="B7" s="616" t="s">
        <v>589</v>
      </c>
      <c r="C7" s="471"/>
      <c r="D7" s="470"/>
      <c r="E7" s="471"/>
    </row>
    <row r="8" spans="1:256">
      <c r="A8" s="470"/>
      <c r="B8" s="471"/>
      <c r="C8" s="471"/>
      <c r="D8" s="470"/>
      <c r="E8" s="471"/>
    </row>
    <row r="9" spans="1:256">
      <c r="A9" s="470"/>
      <c r="B9" s="471"/>
      <c r="C9" s="471"/>
      <c r="D9" s="470"/>
      <c r="E9" s="471"/>
    </row>
    <row r="10" spans="1:256">
      <c r="A10" s="470"/>
      <c r="B10" s="471"/>
      <c r="C10" s="471"/>
      <c r="D10" s="470"/>
      <c r="E10" s="471"/>
    </row>
    <row r="11" spans="1:256">
      <c r="A11" s="470"/>
      <c r="B11" s="471"/>
      <c r="C11" s="471"/>
      <c r="D11" s="470"/>
      <c r="E11" s="471"/>
    </row>
    <row r="12" spans="1:256">
      <c r="A12" s="470"/>
      <c r="B12" s="471"/>
      <c r="C12" s="471"/>
      <c r="D12" s="470"/>
      <c r="E12" s="471"/>
    </row>
    <row r="13" spans="1:256">
      <c r="A13" s="470"/>
      <c r="B13" s="471"/>
      <c r="C13" s="471"/>
      <c r="D13" s="470"/>
      <c r="E13" s="471"/>
    </row>
    <row r="14" spans="1:256">
      <c r="A14" s="470"/>
      <c r="B14" s="471"/>
      <c r="C14" s="471"/>
      <c r="D14" s="470"/>
      <c r="E14" s="471"/>
    </row>
    <row r="15" spans="1:256">
      <c r="A15" s="470"/>
      <c r="B15" s="471"/>
      <c r="C15" s="471"/>
      <c r="D15" s="470"/>
      <c r="E15" s="471"/>
    </row>
    <row r="16" spans="1:256">
      <c r="A16" s="470"/>
      <c r="B16" s="471"/>
      <c r="C16" s="471"/>
      <c r="D16" s="470"/>
      <c r="E16" s="471"/>
    </row>
    <row r="17" spans="1:5">
      <c r="A17" s="470"/>
      <c r="B17" s="471"/>
      <c r="C17" s="471"/>
      <c r="D17" s="470"/>
      <c r="E17" s="471"/>
    </row>
    <row r="18" spans="1:5">
      <c r="A18" s="470"/>
      <c r="B18" s="471"/>
      <c r="C18" s="471"/>
      <c r="D18" s="470"/>
      <c r="E18" s="471"/>
    </row>
    <row r="20" spans="1:5" ht="13.5" thickBot="1"/>
    <row r="21" spans="1:5" ht="24.75" customHeight="1" thickBot="1">
      <c r="A21" s="694" t="s">
        <v>375</v>
      </c>
      <c r="B21" s="695"/>
      <c r="C21" s="611"/>
      <c r="D21" s="472" t="s">
        <v>376</v>
      </c>
      <c r="E21" s="611"/>
    </row>
  </sheetData>
  <mergeCells count="5">
    <mergeCell ref="A1:E1"/>
    <mergeCell ref="A21:B21"/>
    <mergeCell ref="A2:A5"/>
    <mergeCell ref="B2:B5"/>
    <mergeCell ref="C2:C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F22" sqref="F22"/>
    </sheetView>
  </sheetViews>
  <sheetFormatPr baseColWidth="10" defaultRowHeight="12.75"/>
  <cols>
    <col min="1" max="1" width="23.28515625" customWidth="1"/>
    <col min="2" max="2" width="30.42578125" customWidth="1"/>
    <col min="3" max="3" width="33" customWidth="1"/>
    <col min="4" max="4" width="36.28515625" customWidth="1"/>
  </cols>
  <sheetData>
    <row r="1" spans="1:4" ht="16.5" customHeight="1" thickBot="1">
      <c r="A1" s="699" t="s">
        <v>391</v>
      </c>
      <c r="B1" s="700"/>
      <c r="C1" s="700"/>
      <c r="D1" s="701"/>
    </row>
    <row r="2" spans="1:4" ht="18" customHeight="1">
      <c r="A2" s="696" t="s">
        <v>377</v>
      </c>
      <c r="B2" s="696"/>
      <c r="C2" s="696" t="s">
        <v>378</v>
      </c>
      <c r="D2" s="473" t="s">
        <v>379</v>
      </c>
    </row>
    <row r="3" spans="1:4" ht="13.5" customHeight="1">
      <c r="A3" s="697"/>
      <c r="B3" s="697"/>
      <c r="C3" s="697"/>
      <c r="D3" s="474" t="s">
        <v>380</v>
      </c>
    </row>
    <row r="4" spans="1:4" ht="15.75" customHeight="1">
      <c r="A4" s="697"/>
      <c r="B4" s="697"/>
      <c r="C4" s="697"/>
      <c r="D4" s="474" t="s">
        <v>381</v>
      </c>
    </row>
    <row r="5" spans="1:4" ht="15.75" customHeight="1" thickBot="1">
      <c r="A5" s="698"/>
      <c r="B5" s="698"/>
      <c r="C5" s="698"/>
      <c r="D5" s="475" t="s">
        <v>382</v>
      </c>
    </row>
    <row r="6" spans="1:4" ht="13.5" thickBot="1"/>
    <row r="7" spans="1:4">
      <c r="A7" s="708" t="s">
        <v>383</v>
      </c>
      <c r="B7" s="709"/>
      <c r="C7" s="709"/>
      <c r="D7" s="710"/>
    </row>
    <row r="8" spans="1:4" ht="13.5" thickBot="1">
      <c r="A8" s="480" t="s">
        <v>389</v>
      </c>
      <c r="B8" s="476" t="s">
        <v>390</v>
      </c>
      <c r="C8" s="477" t="s">
        <v>384</v>
      </c>
      <c r="D8" s="477" t="s">
        <v>385</v>
      </c>
    </row>
    <row r="9" spans="1:4" ht="24.75" customHeight="1" thickBot="1">
      <c r="A9" s="478"/>
      <c r="B9" s="478"/>
      <c r="C9" s="479"/>
      <c r="D9" s="479"/>
    </row>
    <row r="10" spans="1:4" ht="24.75" customHeight="1" thickBot="1">
      <c r="A10" s="478"/>
      <c r="B10" s="478"/>
      <c r="C10" s="479"/>
      <c r="D10" s="479"/>
    </row>
    <row r="11" spans="1:4" ht="24" customHeight="1" thickBot="1">
      <c r="A11" s="478"/>
      <c r="B11" s="478"/>
      <c r="C11" s="479"/>
      <c r="D11" s="479"/>
    </row>
    <row r="12" spans="1:4" ht="26.25" customHeight="1" thickBot="1">
      <c r="A12" s="478"/>
      <c r="B12" s="478"/>
      <c r="C12" s="479"/>
      <c r="D12" s="479"/>
    </row>
    <row r="13" spans="1:4" ht="27.75" customHeight="1">
      <c r="A13" s="481"/>
      <c r="B13" s="481"/>
      <c r="C13" s="482"/>
      <c r="D13" s="482"/>
    </row>
    <row r="14" spans="1:4" ht="25.5" customHeight="1">
      <c r="A14" s="711" t="s">
        <v>618</v>
      </c>
      <c r="B14" s="712"/>
      <c r="C14" s="712"/>
      <c r="D14" s="713"/>
    </row>
    <row r="15" spans="1:4" ht="63.75" customHeight="1">
      <c r="A15" s="714" t="s">
        <v>619</v>
      </c>
      <c r="B15" s="714"/>
      <c r="C15" s="714"/>
      <c r="D15" s="715"/>
    </row>
    <row r="16" spans="1:4" ht="24" customHeight="1">
      <c r="A16" s="716" t="s">
        <v>620</v>
      </c>
      <c r="B16" s="716"/>
      <c r="C16" s="716"/>
      <c r="D16" s="717"/>
    </row>
    <row r="17" spans="1:4" ht="25.5" customHeight="1">
      <c r="A17" s="711" t="s">
        <v>386</v>
      </c>
      <c r="B17" s="712"/>
      <c r="C17" s="712"/>
      <c r="D17" s="713"/>
    </row>
    <row r="18" spans="1:4" ht="56.25" customHeight="1">
      <c r="A18" s="702" t="s">
        <v>387</v>
      </c>
      <c r="B18" s="702"/>
      <c r="C18" s="702"/>
      <c r="D18" s="703"/>
    </row>
    <row r="19" spans="1:4">
      <c r="A19" s="704"/>
      <c r="B19" s="704"/>
      <c r="C19" s="704"/>
      <c r="D19" s="705"/>
    </row>
    <row r="20" spans="1:4">
      <c r="A20" s="704"/>
      <c r="B20" s="704"/>
      <c r="C20" s="704"/>
      <c r="D20" s="705"/>
    </row>
    <row r="21" spans="1:4" ht="12.75" customHeight="1" thickBot="1">
      <c r="A21" s="706" t="s">
        <v>388</v>
      </c>
      <c r="B21" s="706"/>
      <c r="C21" s="706"/>
      <c r="D21" s="707"/>
    </row>
  </sheetData>
  <mergeCells count="13">
    <mergeCell ref="A1:D1"/>
    <mergeCell ref="A18:D18"/>
    <mergeCell ref="A20:D20"/>
    <mergeCell ref="A21:D21"/>
    <mergeCell ref="A19:D19"/>
    <mergeCell ref="A2:A5"/>
    <mergeCell ref="B2:B5"/>
    <mergeCell ref="C2:C5"/>
    <mergeCell ref="A7:D7"/>
    <mergeCell ref="A14:D14"/>
    <mergeCell ref="A15:D15"/>
    <mergeCell ref="A16:D16"/>
    <mergeCell ref="A17:D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48"/>
  <sheetViews>
    <sheetView showGridLines="0" tabSelected="1" zoomScale="69" zoomScaleNormal="69" workbookViewId="0">
      <selection activeCell="B15" sqref="B15"/>
    </sheetView>
  </sheetViews>
  <sheetFormatPr baseColWidth="10" defaultColWidth="16.28515625" defaultRowHeight="12.75"/>
  <cols>
    <col min="1" max="1" width="53.140625" style="167" customWidth="1"/>
    <col min="2" max="2" width="6.7109375" style="105" customWidth="1"/>
    <col min="3" max="3" width="20" style="105" customWidth="1"/>
    <col min="4" max="4" width="52.85546875" style="123" customWidth="1"/>
    <col min="5" max="5" width="4.85546875" style="105" customWidth="1"/>
    <col min="6" max="6" width="23.5703125" style="105" customWidth="1"/>
    <col min="7" max="7" width="107.85546875" style="58" customWidth="1"/>
    <col min="8" max="8" width="16.28515625" style="89" customWidth="1"/>
    <col min="9" max="246" width="16.28515625" style="58" customWidth="1"/>
    <col min="247" max="16384" width="16.28515625" style="58"/>
  </cols>
  <sheetData>
    <row r="1" spans="1:246" ht="26.25" customHeight="1">
      <c r="A1" s="469" t="s">
        <v>573</v>
      </c>
      <c r="B1" s="536"/>
      <c r="C1" s="108"/>
      <c r="D1" s="105"/>
      <c r="E1" s="108"/>
      <c r="G1" s="89"/>
    </row>
    <row r="2" spans="1:246" ht="52.5" customHeight="1">
      <c r="A2" s="605" t="s">
        <v>563</v>
      </c>
      <c r="B2" s="538"/>
      <c r="D2" s="609" t="s">
        <v>583</v>
      </c>
      <c r="E2" s="594"/>
      <c r="F2" s="594"/>
      <c r="G2" s="607" t="s">
        <v>564</v>
      </c>
    </row>
    <row r="3" spans="1:246" s="167" customFormat="1" ht="24.75" customHeight="1">
      <c r="A3" s="598" t="s">
        <v>557</v>
      </c>
      <c r="B3" s="594"/>
      <c r="C3" s="105"/>
      <c r="D3" s="598" t="s">
        <v>557</v>
      </c>
      <c r="E3" s="594"/>
      <c r="F3" s="593"/>
      <c r="G3" s="606" t="s">
        <v>557</v>
      </c>
      <c r="H3" s="105"/>
    </row>
    <row r="4" spans="1:246" s="123" customFormat="1" ht="60" customHeight="1">
      <c r="A4" s="426" t="s">
        <v>267</v>
      </c>
      <c r="B4" s="105"/>
      <c r="C4" s="553" t="s">
        <v>517</v>
      </c>
      <c r="D4" s="277">
        <f>'4.2-Initial - DA transversal'!H4</f>
        <v>0</v>
      </c>
      <c r="E4" s="105"/>
      <c r="F4" s="564" t="s">
        <v>271</v>
      </c>
      <c r="G4" s="565">
        <f>'4.2-Initial - DA transversal'!L4</f>
        <v>0</v>
      </c>
      <c r="H4" s="105"/>
    </row>
    <row r="5" spans="1:246" s="123" customFormat="1" ht="35.25" customHeight="1">
      <c r="A5" s="426" t="s">
        <v>266</v>
      </c>
      <c r="B5" s="105"/>
      <c r="C5" s="553" t="s">
        <v>518</v>
      </c>
      <c r="D5" s="277">
        <f>'4.2-Initial - DA transversal'!H7</f>
        <v>0</v>
      </c>
      <c r="E5" s="105"/>
      <c r="F5" s="564" t="s">
        <v>272</v>
      </c>
      <c r="G5" s="565">
        <f>'4.2-Initial - DA transversal'!L7</f>
        <v>0</v>
      </c>
      <c r="H5" s="105"/>
    </row>
    <row r="6" spans="1:246" s="123" customFormat="1" ht="35.25" customHeight="1">
      <c r="A6" s="426" t="s">
        <v>640</v>
      </c>
      <c r="B6" s="105"/>
      <c r="C6" s="553" t="s">
        <v>641</v>
      </c>
      <c r="D6" s="277">
        <f>'4.2-Initial - DA transversal'!H5</f>
        <v>0</v>
      </c>
      <c r="E6" s="105"/>
      <c r="F6" s="564" t="s">
        <v>516</v>
      </c>
      <c r="G6" s="565">
        <f>'4.2-Initial - DA transversal'!L5</f>
        <v>0</v>
      </c>
      <c r="H6" s="105"/>
    </row>
    <row r="7" spans="1:246" s="123" customFormat="1" ht="43.5" customHeight="1">
      <c r="A7" s="557"/>
      <c r="B7" s="555"/>
      <c r="C7" s="535" t="s">
        <v>642</v>
      </c>
      <c r="D7" s="559">
        <f>SUM(D4:D6)</f>
        <v>0</v>
      </c>
      <c r="E7" s="555"/>
      <c r="F7" s="566" t="s">
        <v>533</v>
      </c>
      <c r="G7" s="565">
        <f>'4.2-Initial - DA transversal'!L9</f>
        <v>0</v>
      </c>
      <c r="H7" s="555"/>
    </row>
    <row r="8" spans="1:246" s="123" customFormat="1" ht="14.25" customHeight="1">
      <c r="A8" s="557"/>
      <c r="B8" s="555"/>
      <c r="C8" s="553"/>
      <c r="D8" s="558"/>
      <c r="E8" s="555"/>
      <c r="F8" s="561"/>
      <c r="G8" s="560"/>
      <c r="H8" s="555"/>
    </row>
    <row r="9" spans="1:246" s="167" customFormat="1" ht="37.5" customHeight="1">
      <c r="A9" s="554" t="s">
        <v>403</v>
      </c>
      <c r="B9" s="539"/>
      <c r="C9" s="553"/>
      <c r="D9" s="604" t="s">
        <v>403</v>
      </c>
      <c r="E9" s="105"/>
      <c r="F9" s="555"/>
      <c r="G9" s="554" t="s">
        <v>403</v>
      </c>
      <c r="H9" s="105"/>
    </row>
    <row r="10" spans="1:246" ht="33.75">
      <c r="A10" s="542" t="s">
        <v>1</v>
      </c>
      <c r="C10" s="553" t="s">
        <v>519</v>
      </c>
      <c r="D10" s="107">
        <f>'4.3-Initial - DA1'!H4</f>
        <v>0</v>
      </c>
      <c r="F10" s="564" t="s">
        <v>347</v>
      </c>
      <c r="G10" s="567">
        <f>'4.3-Initial - DA1'!N4</f>
        <v>0</v>
      </c>
    </row>
    <row r="11" spans="1:246" ht="33.75">
      <c r="A11" s="543" t="s">
        <v>3</v>
      </c>
      <c r="C11" s="553" t="s">
        <v>519</v>
      </c>
      <c r="D11" s="107">
        <f>'4.3-Initial - DA1'!H11</f>
        <v>0</v>
      </c>
      <c r="F11" s="564" t="s">
        <v>348</v>
      </c>
      <c r="G11" s="568">
        <f>'4.3-Initial - DA1'!N11</f>
        <v>0</v>
      </c>
    </row>
    <row r="12" spans="1:246" ht="33.75">
      <c r="A12" s="543" t="s">
        <v>4</v>
      </c>
      <c r="C12" s="553" t="s">
        <v>519</v>
      </c>
      <c r="D12" s="107">
        <f>'4.3-Initial - DA1'!H23</f>
        <v>0</v>
      </c>
      <c r="F12" s="564" t="s">
        <v>349</v>
      </c>
      <c r="G12" s="568">
        <f>'4.3-Initial - DA1'!N23</f>
        <v>0</v>
      </c>
    </row>
    <row r="13" spans="1:246" ht="33.75">
      <c r="A13" s="544" t="s">
        <v>5</v>
      </c>
      <c r="B13" s="517"/>
      <c r="C13" s="553" t="s">
        <v>519</v>
      </c>
      <c r="D13" s="107">
        <f>'4.3-Initial - DA1'!H32</f>
        <v>0</v>
      </c>
      <c r="F13" s="564" t="s">
        <v>350</v>
      </c>
      <c r="G13" s="568">
        <f>'4.3-Initial - DA1'!N32</f>
        <v>0</v>
      </c>
    </row>
    <row r="14" spans="1:246" ht="33.75">
      <c r="A14" s="545" t="s">
        <v>536</v>
      </c>
      <c r="C14" s="553" t="s">
        <v>519</v>
      </c>
      <c r="D14" s="107">
        <f>'4.3-Initial - DA1'!H37</f>
        <v>0</v>
      </c>
      <c r="F14" s="564" t="s">
        <v>351</v>
      </c>
      <c r="G14" s="569">
        <f>'4.3-Initial - DA1'!N37</f>
        <v>0</v>
      </c>
    </row>
    <row r="15" spans="1:246" s="113" customFormat="1" ht="56.25">
      <c r="A15" s="112"/>
      <c r="B15" s="112"/>
      <c r="C15" s="535" t="s">
        <v>489</v>
      </c>
      <c r="D15" s="260">
        <f>SUM(D10:D14)</f>
        <v>0</v>
      </c>
      <c r="E15" s="112"/>
      <c r="F15" s="566" t="s">
        <v>352</v>
      </c>
      <c r="G15" s="570">
        <f>'4.3-Initial - DA1'!N39</f>
        <v>0</v>
      </c>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2"/>
      <c r="DV15" s="112"/>
      <c r="DW15" s="112"/>
      <c r="DX15" s="112"/>
      <c r="DY15" s="112"/>
      <c r="DZ15" s="112"/>
      <c r="EA15" s="112"/>
      <c r="EB15" s="112"/>
      <c r="EC15" s="112"/>
      <c r="ED15" s="112"/>
      <c r="EE15" s="112"/>
      <c r="EF15" s="112"/>
      <c r="EG15" s="112"/>
      <c r="EH15" s="112"/>
      <c r="EI15" s="112"/>
      <c r="EJ15" s="112"/>
      <c r="EK15" s="112"/>
      <c r="EL15" s="112"/>
      <c r="EM15" s="112"/>
      <c r="EN15" s="112"/>
      <c r="EO15" s="112"/>
      <c r="EP15" s="112"/>
      <c r="EQ15" s="112"/>
      <c r="ER15" s="112"/>
      <c r="ES15" s="112"/>
      <c r="ET15" s="112"/>
      <c r="EU15" s="112"/>
      <c r="EV15" s="112"/>
      <c r="EW15" s="112"/>
      <c r="EX15" s="112"/>
      <c r="EY15" s="112"/>
      <c r="EZ15" s="112"/>
      <c r="FA15" s="112"/>
      <c r="FB15" s="112"/>
      <c r="FC15" s="112"/>
      <c r="FD15" s="112"/>
      <c r="FE15" s="112"/>
      <c r="FF15" s="112"/>
      <c r="FG15" s="112"/>
      <c r="FH15" s="112"/>
      <c r="FI15" s="112"/>
      <c r="FJ15" s="112"/>
      <c r="FK15" s="112"/>
      <c r="FL15" s="112"/>
      <c r="FM15" s="112"/>
      <c r="FN15" s="112"/>
      <c r="FO15" s="112"/>
      <c r="FP15" s="112"/>
      <c r="FQ15" s="112"/>
      <c r="FR15" s="112"/>
      <c r="FS15" s="112"/>
      <c r="FT15" s="112"/>
      <c r="FU15" s="112"/>
      <c r="FV15" s="112"/>
      <c r="FW15" s="112"/>
      <c r="FX15" s="112"/>
      <c r="FY15" s="112"/>
      <c r="FZ15" s="112"/>
      <c r="GA15" s="112"/>
      <c r="GB15" s="112"/>
      <c r="GC15" s="112"/>
      <c r="GD15" s="112"/>
      <c r="GE15" s="112"/>
      <c r="GF15" s="112"/>
      <c r="GG15" s="112"/>
      <c r="GH15" s="112"/>
      <c r="GI15" s="112"/>
      <c r="GJ15" s="112"/>
      <c r="GK15" s="112"/>
      <c r="GL15" s="112"/>
      <c r="GM15" s="112"/>
      <c r="GN15" s="112"/>
      <c r="GO15" s="112"/>
      <c r="GP15" s="112"/>
      <c r="GQ15" s="112"/>
      <c r="GR15" s="112"/>
      <c r="GS15" s="112"/>
      <c r="GT15" s="112"/>
      <c r="GU15" s="112"/>
      <c r="GV15" s="112"/>
      <c r="GW15" s="112"/>
      <c r="GX15" s="112"/>
      <c r="GY15" s="112"/>
      <c r="GZ15" s="112"/>
      <c r="HA15" s="112"/>
      <c r="HB15" s="112"/>
      <c r="HC15" s="112"/>
      <c r="HD15" s="112"/>
      <c r="HE15" s="112"/>
      <c r="HF15" s="112"/>
      <c r="HG15" s="112"/>
      <c r="HH15" s="112"/>
      <c r="HI15" s="112"/>
      <c r="HJ15" s="112"/>
      <c r="HK15" s="112"/>
      <c r="HL15" s="112"/>
      <c r="HM15" s="112"/>
      <c r="HN15" s="112"/>
      <c r="HO15" s="112"/>
      <c r="HP15" s="112"/>
      <c r="HQ15" s="112"/>
      <c r="HR15" s="112"/>
      <c r="HS15" s="112"/>
      <c r="HT15" s="112"/>
      <c r="HU15" s="112"/>
      <c r="HV15" s="112"/>
      <c r="HW15" s="112"/>
      <c r="HX15" s="112"/>
      <c r="HY15" s="112"/>
      <c r="HZ15" s="112"/>
      <c r="IA15" s="112"/>
      <c r="IB15" s="112"/>
      <c r="IC15" s="112"/>
      <c r="ID15" s="112"/>
      <c r="IE15" s="112"/>
      <c r="IF15" s="112"/>
      <c r="IG15" s="112"/>
      <c r="IH15" s="112"/>
      <c r="II15" s="112"/>
      <c r="IJ15" s="112"/>
      <c r="IK15" s="112"/>
      <c r="IL15" s="112"/>
    </row>
    <row r="16" spans="1:246" s="112" customFormat="1">
      <c r="B16" s="519"/>
      <c r="C16" s="114"/>
      <c r="D16" s="115"/>
    </row>
    <row r="17" spans="1:246" s="112" customFormat="1" ht="31.5" customHeight="1">
      <c r="A17" s="467" t="s">
        <v>404</v>
      </c>
      <c r="B17" s="540"/>
      <c r="D17" s="598" t="s">
        <v>404</v>
      </c>
      <c r="G17" s="467" t="s">
        <v>404</v>
      </c>
    </row>
    <row r="18" spans="1:246" ht="33.75">
      <c r="A18" s="546" t="s">
        <v>6</v>
      </c>
      <c r="B18" s="517"/>
      <c r="C18" s="553" t="s">
        <v>519</v>
      </c>
      <c r="D18" s="107">
        <f>'4.4-Initial - DA2'!H4</f>
        <v>0</v>
      </c>
      <c r="F18" s="564" t="s">
        <v>353</v>
      </c>
      <c r="G18" s="567">
        <f>'4.4-Initial - DA2'!N4</f>
        <v>0</v>
      </c>
    </row>
    <row r="19" spans="1:246" ht="39" customHeight="1">
      <c r="A19" s="543" t="s">
        <v>406</v>
      </c>
      <c r="C19" s="553" t="s">
        <v>519</v>
      </c>
      <c r="D19" s="107">
        <f>'4.4-Initial - DA2'!H11</f>
        <v>0</v>
      </c>
      <c r="F19" s="564" t="s">
        <v>354</v>
      </c>
      <c r="G19" s="568">
        <f>'4.4-Initial - DA2'!N11</f>
        <v>0</v>
      </c>
    </row>
    <row r="20" spans="1:246" ht="51">
      <c r="A20" s="547" t="s">
        <v>405</v>
      </c>
      <c r="B20" s="541"/>
      <c r="C20" s="553" t="s">
        <v>519</v>
      </c>
      <c r="D20" s="107">
        <f>'4.4-Initial - DA2'!H19</f>
        <v>0</v>
      </c>
      <c r="F20" s="564" t="s">
        <v>355</v>
      </c>
      <c r="G20" s="571">
        <f>'4.4-Initial - DA2'!N19</f>
        <v>0</v>
      </c>
    </row>
    <row r="21" spans="1:246" ht="33.75">
      <c r="A21" s="548" t="s">
        <v>226</v>
      </c>
      <c r="C21" s="553" t="s">
        <v>519</v>
      </c>
      <c r="D21" s="107">
        <f>'4.4-Initial - DA2'!H24</f>
        <v>0</v>
      </c>
      <c r="F21" s="564" t="s">
        <v>356</v>
      </c>
      <c r="G21" s="572">
        <f>'4.4-Initial - DA2'!N24</f>
        <v>0</v>
      </c>
    </row>
    <row r="22" spans="1:246" ht="33.75" customHeight="1">
      <c r="A22" s="225" t="s">
        <v>227</v>
      </c>
      <c r="C22" s="553" t="s">
        <v>519</v>
      </c>
      <c r="D22" s="107">
        <f>'4.4-Initial - DA2'!H27</f>
        <v>0</v>
      </c>
      <c r="F22" s="564" t="s">
        <v>357</v>
      </c>
      <c r="G22" s="569">
        <f>'4.4-Initial - DA2'!N27</f>
        <v>0</v>
      </c>
    </row>
    <row r="23" spans="1:246" s="117" customFormat="1" ht="56.25">
      <c r="A23" s="116"/>
      <c r="B23" s="116"/>
      <c r="C23" s="535" t="s">
        <v>492</v>
      </c>
      <c r="D23" s="278">
        <f>SUM(D18:D22)</f>
        <v>0</v>
      </c>
      <c r="E23" s="116"/>
      <c r="F23" s="566" t="s">
        <v>358</v>
      </c>
      <c r="G23" s="573">
        <f>'4.4-Initial - DA2'!N29</f>
        <v>0</v>
      </c>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row>
    <row r="24" spans="1:246" s="116" customFormat="1">
      <c r="B24" s="519"/>
      <c r="C24" s="114"/>
      <c r="D24" s="105"/>
    </row>
    <row r="25" spans="1:246" s="116" customFormat="1" ht="18" customHeight="1">
      <c r="A25" s="468" t="s">
        <v>209</v>
      </c>
      <c r="B25" s="537"/>
      <c r="D25" s="598" t="s">
        <v>209</v>
      </c>
      <c r="G25" s="467" t="s">
        <v>209</v>
      </c>
    </row>
    <row r="26" spans="1:246" ht="38.25">
      <c r="A26" s="518" t="s">
        <v>7</v>
      </c>
      <c r="C26" s="553" t="s">
        <v>520</v>
      </c>
      <c r="D26" s="107">
        <f>'4.5-Initial - DA3'!H4</f>
        <v>0</v>
      </c>
      <c r="F26" s="564" t="s">
        <v>359</v>
      </c>
      <c r="G26" s="574">
        <f>'4.5-Initial - DA3'!N4</f>
        <v>0</v>
      </c>
    </row>
    <row r="27" spans="1:246" ht="33.75">
      <c r="A27" s="549" t="s">
        <v>8</v>
      </c>
      <c r="C27" s="553" t="s">
        <v>519</v>
      </c>
      <c r="D27" s="107">
        <f>'4.5-Initial - DA3'!H8</f>
        <v>0</v>
      </c>
      <c r="F27" s="564" t="s">
        <v>360</v>
      </c>
      <c r="G27" s="575">
        <f>'4.5-Initial - DA3'!N8</f>
        <v>0</v>
      </c>
    </row>
    <row r="28" spans="1:246" ht="33.75">
      <c r="A28" s="550" t="s">
        <v>9</v>
      </c>
      <c r="B28" s="541"/>
      <c r="C28" s="553" t="s">
        <v>520</v>
      </c>
      <c r="D28" s="107">
        <f>'4.5-Initial - DA3'!H16</f>
        <v>0</v>
      </c>
      <c r="F28" s="564" t="s">
        <v>361</v>
      </c>
      <c r="G28" s="576">
        <f>'4.5-Initial - DA3'!N16</f>
        <v>0</v>
      </c>
    </row>
    <row r="29" spans="1:246" ht="36.75" customHeight="1">
      <c r="A29" s="551" t="s">
        <v>10</v>
      </c>
      <c r="C29" s="553" t="s">
        <v>520</v>
      </c>
      <c r="D29" s="107">
        <f>'4.5-Initial - DA3'!H20</f>
        <v>0</v>
      </c>
      <c r="F29" s="564" t="s">
        <v>362</v>
      </c>
      <c r="G29" s="575">
        <f>'4.5-Initial - DA3'!N20</f>
        <v>0</v>
      </c>
    </row>
    <row r="30" spans="1:246" ht="33.75" customHeight="1">
      <c r="A30" s="552" t="s">
        <v>535</v>
      </c>
      <c r="C30" s="553" t="s">
        <v>520</v>
      </c>
      <c r="D30" s="107">
        <f>'4.5-Initial - DA3'!H24</f>
        <v>0</v>
      </c>
      <c r="F30" s="564" t="s">
        <v>363</v>
      </c>
      <c r="G30" s="577">
        <f>'4.5-Initial - DA3'!N24</f>
        <v>0</v>
      </c>
    </row>
    <row r="31" spans="1:246" ht="56.25">
      <c r="A31" s="118"/>
      <c r="C31" s="535" t="s">
        <v>491</v>
      </c>
      <c r="D31" s="278">
        <f>SUM(D26:D30)</f>
        <v>0</v>
      </c>
      <c r="F31" s="566" t="s">
        <v>364</v>
      </c>
      <c r="G31" s="565">
        <f>'4.5-Initial - DA3'!N26</f>
        <v>0</v>
      </c>
    </row>
    <row r="32" spans="1:246">
      <c r="A32" s="105"/>
      <c r="D32" s="105"/>
      <c r="G32" s="89"/>
    </row>
    <row r="33" spans="1:8" ht="39" customHeight="1">
      <c r="A33" s="105"/>
      <c r="D33" s="120" t="s">
        <v>556</v>
      </c>
      <c r="G33" s="89"/>
    </row>
    <row r="34" spans="1:8" ht="37.5" customHeight="1">
      <c r="A34" s="105"/>
      <c r="C34" s="535" t="s">
        <v>521</v>
      </c>
      <c r="D34" s="260">
        <f>SUM(D7,D15,D23,D31)</f>
        <v>0</v>
      </c>
      <c r="F34" s="296" t="s">
        <v>366</v>
      </c>
      <c r="G34" s="295"/>
    </row>
    <row r="35" spans="1:8">
      <c r="A35" s="122"/>
      <c r="D35" s="121"/>
      <c r="E35" s="122"/>
      <c r="G35" s="89"/>
    </row>
    <row r="36" spans="1:8" ht="38.25" customHeight="1">
      <c r="A36" s="105"/>
      <c r="C36" s="535" t="s">
        <v>210</v>
      </c>
      <c r="D36" s="563"/>
      <c r="F36" s="296" t="s">
        <v>365</v>
      </c>
      <c r="G36" s="295"/>
    </row>
    <row r="37" spans="1:8" s="89" customFormat="1" ht="15.75" customHeight="1">
      <c r="A37" s="105"/>
      <c r="B37" s="105"/>
      <c r="C37" s="105"/>
      <c r="D37" s="105"/>
      <c r="E37" s="105"/>
      <c r="F37" s="105"/>
    </row>
    <row r="38" spans="1:8" s="103" customFormat="1" ht="24" customHeight="1">
      <c r="A38" s="105"/>
      <c r="B38" s="105"/>
      <c r="C38" s="105"/>
      <c r="D38" s="597" t="s">
        <v>237</v>
      </c>
      <c r="E38" s="105"/>
      <c r="F38" s="105"/>
      <c r="G38" s="89"/>
      <c r="H38" s="89"/>
    </row>
    <row r="39" spans="1:8" ht="29.25" customHeight="1">
      <c r="A39" s="105"/>
      <c r="D39" s="596" t="s">
        <v>238</v>
      </c>
      <c r="G39" s="89"/>
    </row>
    <row r="40" spans="1:8" ht="27.75" customHeight="1">
      <c r="A40" s="105"/>
      <c r="D40" s="596" t="s">
        <v>239</v>
      </c>
      <c r="G40" s="89"/>
    </row>
    <row r="41" spans="1:8" ht="29.25" customHeight="1">
      <c r="A41" s="105"/>
      <c r="D41" s="596" t="s">
        <v>656</v>
      </c>
      <c r="G41" s="89"/>
    </row>
    <row r="42" spans="1:8" ht="25.5" customHeight="1">
      <c r="A42" s="105"/>
      <c r="D42" s="595"/>
      <c r="G42" s="89"/>
    </row>
    <row r="43" spans="1:8">
      <c r="A43" s="105"/>
      <c r="D43" s="105"/>
      <c r="G43" s="89"/>
    </row>
    <row r="44" spans="1:8">
      <c r="A44" s="105"/>
      <c r="D44" s="105"/>
      <c r="G44" s="89"/>
    </row>
    <row r="45" spans="1:8">
      <c r="A45" s="105"/>
      <c r="D45" s="105"/>
      <c r="G45" s="89"/>
    </row>
    <row r="46" spans="1:8">
      <c r="A46" s="105"/>
      <c r="D46" s="105"/>
      <c r="G46" s="89"/>
    </row>
    <row r="47" spans="1:8">
      <c r="A47" s="105"/>
      <c r="D47" s="105"/>
      <c r="G47" s="89"/>
    </row>
    <row r="48" spans="1:8">
      <c r="A48" s="105"/>
      <c r="D48" s="105"/>
      <c r="G48" s="89"/>
    </row>
  </sheetData>
  <pageMargins left="1" right="1" top="1" bottom="1" header="0.25" footer="0.25"/>
  <pageSetup scale="10" orientation="portrait" r:id="rId1"/>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205"/>
  <sheetViews>
    <sheetView showGridLines="0" zoomScale="59" zoomScaleNormal="59" workbookViewId="0">
      <selection activeCell="A34" sqref="A34"/>
    </sheetView>
  </sheetViews>
  <sheetFormatPr baseColWidth="10" defaultColWidth="16.28515625" defaultRowHeight="12.75"/>
  <cols>
    <col min="1" max="1" width="37.42578125" style="58" customWidth="1"/>
    <col min="2" max="2" width="36.5703125" style="58" customWidth="1"/>
    <col min="3" max="3" width="37" style="167" customWidth="1"/>
    <col min="4" max="4" width="43.85546875" style="167" customWidth="1"/>
    <col min="5" max="5" width="2.85546875" style="105" customWidth="1"/>
    <col min="6" max="6" width="11.28515625" style="123" customWidth="1"/>
    <col min="7" max="7" width="12.42578125" style="123" customWidth="1"/>
    <col min="8" max="8" width="17.85546875" style="123" customWidth="1"/>
    <col min="9" max="9" width="31.7109375" style="363" customWidth="1"/>
    <col min="10" max="245" width="16.28515625" style="58" customWidth="1"/>
    <col min="246" max="16384" width="16.28515625" style="58"/>
  </cols>
  <sheetData>
    <row r="1" spans="1:245" ht="15.75" customHeight="1">
      <c r="A1" s="718" t="s">
        <v>572</v>
      </c>
      <c r="B1" s="718"/>
      <c r="C1" s="718"/>
      <c r="D1" s="718"/>
      <c r="E1" s="108"/>
      <c r="F1" s="722" t="s">
        <v>329</v>
      </c>
      <c r="G1" s="723"/>
      <c r="H1" s="723"/>
      <c r="I1" s="724"/>
      <c r="J1" s="425" t="s">
        <v>334</v>
      </c>
    </row>
    <row r="2" spans="1:245" ht="41.25" customHeight="1">
      <c r="A2" s="223" t="s">
        <v>368</v>
      </c>
      <c r="B2" s="128" t="s">
        <v>228</v>
      </c>
      <c r="C2" s="280" t="s">
        <v>229</v>
      </c>
      <c r="D2" s="297" t="s">
        <v>264</v>
      </c>
      <c r="F2" s="297" t="s">
        <v>106</v>
      </c>
      <c r="G2" s="297" t="s">
        <v>0</v>
      </c>
      <c r="H2" s="297" t="s">
        <v>108</v>
      </c>
      <c r="I2" s="429" t="s">
        <v>336</v>
      </c>
      <c r="J2" s="430" t="s">
        <v>341</v>
      </c>
    </row>
    <row r="3" spans="1:245" s="123" customFormat="1" ht="25.5">
      <c r="A3" s="111" t="s">
        <v>318</v>
      </c>
      <c r="B3" s="285" t="s">
        <v>231</v>
      </c>
      <c r="C3" s="293" t="s">
        <v>231</v>
      </c>
      <c r="D3" s="352" t="s">
        <v>231</v>
      </c>
      <c r="E3" s="105"/>
      <c r="F3" s="426" t="s">
        <v>231</v>
      </c>
      <c r="G3" s="426" t="s">
        <v>231</v>
      </c>
      <c r="H3" s="426" t="s">
        <v>231</v>
      </c>
      <c r="I3" s="426" t="s">
        <v>231</v>
      </c>
      <c r="J3" s="426" t="s">
        <v>231</v>
      </c>
    </row>
    <row r="4" spans="1:245" s="123" customFormat="1" ht="27.75" customHeight="1">
      <c r="A4" s="111" t="s">
        <v>266</v>
      </c>
      <c r="B4" s="225" t="s">
        <v>231</v>
      </c>
      <c r="C4" s="225" t="s">
        <v>231</v>
      </c>
      <c r="D4" s="225" t="s">
        <v>231</v>
      </c>
      <c r="E4" s="105"/>
      <c r="F4" s="426" t="s">
        <v>231</v>
      </c>
      <c r="G4" s="426" t="s">
        <v>231</v>
      </c>
      <c r="H4" s="426" t="s">
        <v>231</v>
      </c>
      <c r="I4" s="426" t="s">
        <v>231</v>
      </c>
      <c r="J4" s="426" t="s">
        <v>231</v>
      </c>
    </row>
    <row r="5" spans="1:245" s="167" customFormat="1" ht="18">
      <c r="A5" s="729" t="s">
        <v>403</v>
      </c>
      <c r="B5" s="729"/>
      <c r="C5" s="729"/>
      <c r="D5" s="729"/>
      <c r="E5" s="105"/>
      <c r="F5" s="734"/>
      <c r="G5" s="735"/>
      <c r="H5" s="735"/>
      <c r="I5" s="735"/>
      <c r="J5" s="736"/>
    </row>
    <row r="6" spans="1:245" ht="25.5">
      <c r="A6" s="225" t="s">
        <v>1</v>
      </c>
      <c r="B6" s="225" t="s">
        <v>231</v>
      </c>
      <c r="C6" s="225" t="s">
        <v>231</v>
      </c>
      <c r="D6" s="225" t="s">
        <v>231</v>
      </c>
      <c r="F6" s="426" t="s">
        <v>231</v>
      </c>
      <c r="G6" s="426" t="s">
        <v>231</v>
      </c>
      <c r="H6" s="426" t="s">
        <v>231</v>
      </c>
      <c r="I6" s="426" t="s">
        <v>231</v>
      </c>
      <c r="J6" s="426" t="s">
        <v>231</v>
      </c>
    </row>
    <row r="7" spans="1:245" ht="25.5">
      <c r="A7" s="225" t="s">
        <v>3</v>
      </c>
      <c r="B7" s="225" t="s">
        <v>231</v>
      </c>
      <c r="C7" s="225" t="s">
        <v>231</v>
      </c>
      <c r="D7" s="225" t="s">
        <v>231</v>
      </c>
      <c r="F7" s="426" t="s">
        <v>231</v>
      </c>
      <c r="G7" s="426" t="s">
        <v>231</v>
      </c>
      <c r="H7" s="426" t="s">
        <v>231</v>
      </c>
      <c r="I7" s="426" t="s">
        <v>231</v>
      </c>
      <c r="J7" s="426" t="s">
        <v>231</v>
      </c>
    </row>
    <row r="8" spans="1:245" ht="38.25">
      <c r="A8" s="225" t="s">
        <v>4</v>
      </c>
      <c r="B8" s="225" t="s">
        <v>231</v>
      </c>
      <c r="C8" s="225" t="s">
        <v>231</v>
      </c>
      <c r="D8" s="225" t="s">
        <v>231</v>
      </c>
      <c r="F8" s="426" t="s">
        <v>231</v>
      </c>
      <c r="G8" s="426" t="s">
        <v>231</v>
      </c>
      <c r="H8" s="426" t="s">
        <v>231</v>
      </c>
      <c r="I8" s="426" t="s">
        <v>231</v>
      </c>
      <c r="J8" s="426" t="s">
        <v>231</v>
      </c>
    </row>
    <row r="9" spans="1:245" ht="75" customHeight="1">
      <c r="A9" s="435" t="s">
        <v>5</v>
      </c>
      <c r="B9" s="436" t="s">
        <v>311</v>
      </c>
      <c r="C9" s="437" t="s">
        <v>230</v>
      </c>
      <c r="D9" s="438" t="s">
        <v>339</v>
      </c>
      <c r="F9" s="435" t="s">
        <v>2</v>
      </c>
      <c r="G9" s="435" t="s">
        <v>2</v>
      </c>
      <c r="H9" s="435" t="s">
        <v>2</v>
      </c>
      <c r="I9" s="439" t="s">
        <v>337</v>
      </c>
      <c r="J9" s="290"/>
    </row>
    <row r="10" spans="1:245" ht="38.25">
      <c r="A10" s="225" t="s">
        <v>172</v>
      </c>
      <c r="B10" s="225" t="s">
        <v>231</v>
      </c>
      <c r="C10" s="225" t="s">
        <v>231</v>
      </c>
      <c r="D10" s="225" t="s">
        <v>231</v>
      </c>
      <c r="F10" s="450" t="s">
        <v>231</v>
      </c>
      <c r="G10" s="450" t="s">
        <v>231</v>
      </c>
      <c r="H10" s="450" t="s">
        <v>231</v>
      </c>
      <c r="I10" s="450" t="s">
        <v>231</v>
      </c>
      <c r="J10" s="450" t="s">
        <v>231</v>
      </c>
    </row>
    <row r="11" spans="1:245" s="113" customFormat="1">
      <c r="A11" s="112"/>
      <c r="B11" s="112"/>
      <c r="C11" s="112"/>
      <c r="D11" s="730"/>
      <c r="E11" s="730"/>
      <c r="F11" s="359"/>
      <c r="G11" s="360"/>
      <c r="H11" s="360"/>
      <c r="I11" s="364"/>
      <c r="J11" s="370"/>
      <c r="K11" s="328"/>
      <c r="L11" s="328"/>
      <c r="M11" s="328"/>
      <c r="N11" s="328"/>
      <c r="O11" s="328"/>
      <c r="P11" s="328"/>
      <c r="Q11" s="328"/>
      <c r="R11" s="328"/>
      <c r="S11" s="328"/>
      <c r="T11" s="328"/>
      <c r="U11" s="328"/>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112"/>
      <c r="GM11" s="112"/>
      <c r="GN11" s="112"/>
      <c r="GO11" s="112"/>
      <c r="GP11" s="112"/>
      <c r="GQ11" s="112"/>
      <c r="GR11" s="112"/>
      <c r="GS11" s="112"/>
      <c r="GT11" s="112"/>
      <c r="GU11" s="112"/>
      <c r="GV11" s="112"/>
      <c r="GW11" s="112"/>
      <c r="GX11" s="112"/>
      <c r="GY11" s="112"/>
      <c r="GZ11" s="112"/>
      <c r="HA11" s="112"/>
      <c r="HB11" s="112"/>
      <c r="HC11" s="112"/>
      <c r="HD11" s="112"/>
      <c r="HE11" s="112"/>
      <c r="HF11" s="112"/>
      <c r="HG11" s="112"/>
      <c r="HH11" s="112"/>
      <c r="HI11" s="112"/>
      <c r="HJ11" s="112"/>
      <c r="HK11" s="112"/>
      <c r="HL11" s="112"/>
      <c r="HM11" s="112"/>
      <c r="HN11" s="112"/>
      <c r="HO11" s="112"/>
      <c r="HP11" s="112"/>
      <c r="HQ11" s="112"/>
      <c r="HR11" s="112"/>
      <c r="HS11" s="112"/>
      <c r="HT11" s="112"/>
      <c r="HU11" s="112"/>
      <c r="HV11" s="112"/>
      <c r="HW11" s="112"/>
      <c r="HX11" s="112"/>
      <c r="HY11" s="112"/>
      <c r="HZ11" s="112"/>
      <c r="IA11" s="112"/>
      <c r="IB11" s="112"/>
      <c r="IC11" s="112"/>
      <c r="ID11" s="112"/>
      <c r="IE11" s="112"/>
      <c r="IF11" s="112"/>
      <c r="IG11" s="112"/>
      <c r="IH11" s="112"/>
      <c r="II11" s="112"/>
      <c r="IJ11" s="112"/>
      <c r="IK11" s="112"/>
    </row>
    <row r="12" spans="1:245" s="112" customFormat="1">
      <c r="D12" s="300"/>
      <c r="E12" s="300"/>
      <c r="F12" s="361"/>
      <c r="G12" s="362"/>
      <c r="H12" s="362"/>
      <c r="I12" s="365"/>
      <c r="J12" s="371"/>
      <c r="K12" s="328"/>
      <c r="L12" s="328"/>
      <c r="M12" s="328"/>
      <c r="N12" s="328"/>
      <c r="O12" s="328"/>
      <c r="P12" s="328"/>
      <c r="Q12" s="328"/>
      <c r="R12" s="328"/>
      <c r="S12" s="328"/>
      <c r="T12" s="328"/>
      <c r="U12" s="328"/>
    </row>
    <row r="13" spans="1:245" s="112" customFormat="1" ht="18">
      <c r="A13" s="729" t="s">
        <v>404</v>
      </c>
      <c r="B13" s="729"/>
      <c r="C13" s="729"/>
      <c r="D13" s="729"/>
      <c r="F13" s="731"/>
      <c r="G13" s="732"/>
      <c r="H13" s="732"/>
      <c r="I13" s="732"/>
      <c r="J13" s="733"/>
      <c r="K13" s="328"/>
      <c r="L13" s="328"/>
      <c r="M13" s="328"/>
      <c r="N13" s="328"/>
      <c r="O13" s="328"/>
      <c r="P13" s="328"/>
      <c r="Q13" s="328"/>
      <c r="R13" s="328"/>
      <c r="S13" s="328"/>
      <c r="T13" s="328"/>
      <c r="U13" s="328"/>
    </row>
    <row r="14" spans="1:245" ht="63.75">
      <c r="A14" s="440" t="s">
        <v>6</v>
      </c>
      <c r="B14" s="436" t="s">
        <v>311</v>
      </c>
      <c r="C14" s="437" t="s">
        <v>230</v>
      </c>
      <c r="D14" s="438" t="s">
        <v>412</v>
      </c>
      <c r="E14" s="110"/>
      <c r="F14" s="435" t="s">
        <v>2</v>
      </c>
      <c r="G14" s="435" t="s">
        <v>2</v>
      </c>
      <c r="H14" s="435" t="s">
        <v>2</v>
      </c>
      <c r="I14" s="439" t="s">
        <v>338</v>
      </c>
      <c r="J14" s="290"/>
    </row>
    <row r="15" spans="1:245" ht="38.25">
      <c r="A15" s="224" t="s">
        <v>406</v>
      </c>
      <c r="B15" s="228" t="s">
        <v>231</v>
      </c>
      <c r="C15" s="225" t="s">
        <v>231</v>
      </c>
      <c r="D15" s="225" t="s">
        <v>231</v>
      </c>
      <c r="E15" s="110"/>
      <c r="F15" s="426" t="s">
        <v>231</v>
      </c>
      <c r="G15" s="426" t="s">
        <v>231</v>
      </c>
      <c r="H15" s="426" t="s">
        <v>231</v>
      </c>
      <c r="I15" s="426" t="s">
        <v>231</v>
      </c>
      <c r="J15" s="426" t="s">
        <v>231</v>
      </c>
    </row>
    <row r="16" spans="1:245" ht="63.75">
      <c r="A16" s="226" t="s">
        <v>405</v>
      </c>
      <c r="B16" s="228" t="s">
        <v>231</v>
      </c>
      <c r="C16" s="225" t="s">
        <v>231</v>
      </c>
      <c r="D16" s="225" t="s">
        <v>231</v>
      </c>
      <c r="E16" s="110"/>
      <c r="F16" s="426" t="s">
        <v>231</v>
      </c>
      <c r="G16" s="426" t="s">
        <v>231</v>
      </c>
      <c r="H16" s="426" t="s">
        <v>231</v>
      </c>
      <c r="I16" s="426" t="s">
        <v>231</v>
      </c>
      <c r="J16" s="426" t="s">
        <v>231</v>
      </c>
    </row>
    <row r="17" spans="1:245" ht="76.5">
      <c r="A17" s="441" t="s">
        <v>226</v>
      </c>
      <c r="B17" s="437" t="s">
        <v>312</v>
      </c>
      <c r="C17" s="439" t="s">
        <v>328</v>
      </c>
      <c r="D17" s="442" t="s">
        <v>244</v>
      </c>
      <c r="E17" s="110"/>
      <c r="F17" s="435" t="s">
        <v>2</v>
      </c>
      <c r="G17" s="225"/>
      <c r="H17" s="435" t="s">
        <v>2</v>
      </c>
      <c r="I17" s="439" t="s">
        <v>340</v>
      </c>
      <c r="J17" s="290"/>
    </row>
    <row r="18" spans="1:245" ht="38.25">
      <c r="A18" s="224" t="s">
        <v>227</v>
      </c>
      <c r="B18" s="228" t="s">
        <v>231</v>
      </c>
      <c r="C18" s="225" t="s">
        <v>231</v>
      </c>
      <c r="D18" s="225" t="s">
        <v>231</v>
      </c>
      <c r="E18" s="110"/>
      <c r="F18" s="450" t="s">
        <v>231</v>
      </c>
      <c r="G18" s="450" t="s">
        <v>231</v>
      </c>
      <c r="H18" s="450" t="s">
        <v>231</v>
      </c>
      <c r="I18" s="450" t="s">
        <v>231</v>
      </c>
      <c r="J18" s="450" t="s">
        <v>231</v>
      </c>
    </row>
    <row r="19" spans="1:245" s="117" customFormat="1">
      <c r="A19" s="116"/>
      <c r="B19" s="116"/>
      <c r="C19" s="116"/>
      <c r="D19" s="727"/>
      <c r="E19" s="727"/>
      <c r="F19" s="355"/>
      <c r="G19" s="356"/>
      <c r="H19" s="356"/>
      <c r="I19" s="366"/>
      <c r="J19" s="368"/>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c r="CG19" s="116"/>
      <c r="CH19" s="116"/>
      <c r="CI19" s="116"/>
      <c r="CJ19" s="116"/>
      <c r="CK19" s="116"/>
      <c r="CL19" s="116"/>
      <c r="CM19" s="116"/>
      <c r="CN19" s="116"/>
      <c r="CO19" s="116"/>
      <c r="CP19" s="116"/>
      <c r="CQ19" s="116"/>
      <c r="CR19" s="116"/>
      <c r="CS19" s="116"/>
      <c r="CT19" s="116"/>
      <c r="CU19" s="116"/>
      <c r="CV19" s="116"/>
      <c r="CW19" s="116"/>
      <c r="CX19" s="116"/>
      <c r="CY19" s="116"/>
      <c r="CZ19" s="116"/>
      <c r="DA19" s="116"/>
      <c r="DB19" s="116"/>
      <c r="DC19" s="116"/>
      <c r="DD19" s="116"/>
      <c r="DE19" s="116"/>
      <c r="DF19" s="116"/>
      <c r="DG19" s="116"/>
      <c r="DH19" s="116"/>
      <c r="DI19" s="116"/>
      <c r="DJ19" s="116"/>
      <c r="DK19" s="116"/>
      <c r="DL19" s="116"/>
      <c r="DM19" s="116"/>
      <c r="DN19" s="116"/>
      <c r="DO19" s="116"/>
      <c r="DP19" s="116"/>
      <c r="DQ19" s="116"/>
      <c r="DR19" s="116"/>
      <c r="DS19" s="116"/>
      <c r="DT19" s="116"/>
      <c r="DU19" s="116"/>
      <c r="DV19" s="116"/>
      <c r="DW19" s="116"/>
      <c r="DX19" s="116"/>
      <c r="DY19" s="116"/>
      <c r="DZ19" s="116"/>
      <c r="EA19" s="116"/>
      <c r="EB19" s="116"/>
      <c r="EC19" s="116"/>
      <c r="ED19" s="116"/>
      <c r="EE19" s="116"/>
      <c r="EF19" s="116"/>
      <c r="EG19" s="116"/>
      <c r="EH19" s="116"/>
      <c r="EI19" s="116"/>
      <c r="EJ19" s="116"/>
      <c r="EK19" s="116"/>
      <c r="EL19" s="116"/>
      <c r="EM19" s="116"/>
      <c r="EN19" s="116"/>
      <c r="EO19" s="116"/>
      <c r="EP19" s="116"/>
      <c r="EQ19" s="116"/>
      <c r="ER19" s="116"/>
      <c r="ES19" s="116"/>
      <c r="ET19" s="116"/>
      <c r="EU19" s="116"/>
      <c r="EV19" s="116"/>
      <c r="EW19" s="116"/>
      <c r="EX19" s="116"/>
      <c r="EY19" s="116"/>
      <c r="EZ19" s="116"/>
      <c r="FA19" s="116"/>
      <c r="FB19" s="116"/>
      <c r="FC19" s="116"/>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c r="GR19" s="116"/>
      <c r="GS19" s="116"/>
      <c r="GT19" s="116"/>
      <c r="GU19" s="116"/>
      <c r="GV19" s="116"/>
      <c r="GW19" s="116"/>
      <c r="GX19" s="116"/>
      <c r="GY19" s="116"/>
      <c r="GZ19" s="116"/>
      <c r="HA19" s="116"/>
      <c r="HB19" s="116"/>
      <c r="HC19" s="116"/>
      <c r="HD19" s="116"/>
      <c r="HE19" s="116"/>
      <c r="HF19" s="116"/>
      <c r="HG19" s="116"/>
      <c r="HH19" s="116"/>
      <c r="HI19" s="116"/>
      <c r="HJ19" s="116"/>
      <c r="HK19" s="116"/>
      <c r="HL19" s="116"/>
      <c r="HM19" s="116"/>
      <c r="HN19" s="116"/>
      <c r="HO19" s="116"/>
      <c r="HP19" s="116"/>
      <c r="HQ19" s="116"/>
      <c r="HR19" s="116"/>
      <c r="HS19" s="116"/>
      <c r="HT19" s="116"/>
      <c r="HU19" s="116"/>
      <c r="HV19" s="116"/>
      <c r="HW19" s="116"/>
      <c r="HX19" s="116"/>
      <c r="HY19" s="116"/>
      <c r="HZ19" s="116"/>
      <c r="IA19" s="116"/>
      <c r="IB19" s="116"/>
      <c r="IC19" s="116"/>
      <c r="ID19" s="116"/>
      <c r="IE19" s="116"/>
      <c r="IF19" s="116"/>
      <c r="IG19" s="116"/>
      <c r="IH19" s="116"/>
      <c r="II19" s="116"/>
      <c r="IJ19" s="116"/>
      <c r="IK19" s="116"/>
    </row>
    <row r="20" spans="1:245" s="116" customFormat="1">
      <c r="D20" s="300"/>
      <c r="E20" s="300"/>
      <c r="F20" s="357"/>
      <c r="G20" s="358"/>
      <c r="H20" s="358"/>
      <c r="I20" s="367"/>
      <c r="J20" s="36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row>
    <row r="21" spans="1:245" s="116" customFormat="1" ht="18">
      <c r="A21" s="728" t="s">
        <v>209</v>
      </c>
      <c r="B21" s="728"/>
      <c r="C21" s="728"/>
      <c r="D21" s="728"/>
      <c r="F21" s="737"/>
      <c r="G21" s="738"/>
      <c r="H21" s="738"/>
      <c r="I21" s="738"/>
      <c r="J21" s="73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row>
    <row r="22" spans="1:245" ht="263.25" customHeight="1">
      <c r="A22" s="443" t="s">
        <v>7</v>
      </c>
      <c r="B22" s="444" t="s">
        <v>313</v>
      </c>
      <c r="C22" s="444" t="s">
        <v>411</v>
      </c>
      <c r="D22" s="445" t="s">
        <v>579</v>
      </c>
      <c r="F22" s="435" t="s">
        <v>320</v>
      </c>
      <c r="G22" s="435" t="s">
        <v>321</v>
      </c>
      <c r="H22" s="435" t="s">
        <v>320</v>
      </c>
      <c r="I22" s="437" t="s">
        <v>581</v>
      </c>
      <c r="J22" s="290"/>
    </row>
    <row r="23" spans="1:245" ht="168.75" customHeight="1">
      <c r="A23" s="719" t="s">
        <v>8</v>
      </c>
      <c r="B23" s="444" t="s">
        <v>314</v>
      </c>
      <c r="C23" s="444" t="s">
        <v>410</v>
      </c>
      <c r="D23" s="445" t="s">
        <v>580</v>
      </c>
      <c r="F23" s="435" t="s">
        <v>320</v>
      </c>
      <c r="G23" s="435" t="s">
        <v>322</v>
      </c>
      <c r="H23" s="435" t="s">
        <v>320</v>
      </c>
      <c r="I23" s="439" t="s">
        <v>342</v>
      </c>
      <c r="J23" s="290"/>
    </row>
    <row r="24" spans="1:245" ht="147.75" customHeight="1">
      <c r="A24" s="720"/>
      <c r="B24" s="618" t="s">
        <v>609</v>
      </c>
      <c r="C24" s="618" t="s">
        <v>315</v>
      </c>
      <c r="D24" s="619" t="s">
        <v>610</v>
      </c>
      <c r="F24" s="435" t="s">
        <v>2</v>
      </c>
      <c r="G24" s="435" t="s">
        <v>2</v>
      </c>
      <c r="H24" s="435" t="s">
        <v>2</v>
      </c>
      <c r="I24" s="437" t="s">
        <v>582</v>
      </c>
      <c r="J24" s="290"/>
    </row>
    <row r="25" spans="1:245" ht="102">
      <c r="A25" s="721"/>
      <c r="B25" s="444" t="s">
        <v>317</v>
      </c>
      <c r="C25" s="446" t="s">
        <v>407</v>
      </c>
      <c r="D25" s="447" t="s">
        <v>319</v>
      </c>
      <c r="F25" s="435" t="s">
        <v>320</v>
      </c>
      <c r="G25" s="435" t="s">
        <v>322</v>
      </c>
      <c r="H25" s="435" t="s">
        <v>320</v>
      </c>
      <c r="I25" s="439" t="s">
        <v>343</v>
      </c>
      <c r="J25" s="290"/>
    </row>
    <row r="26" spans="1:245" ht="102">
      <c r="A26" s="725" t="s">
        <v>9</v>
      </c>
      <c r="B26" s="448" t="s">
        <v>316</v>
      </c>
      <c r="C26" s="449" t="s">
        <v>408</v>
      </c>
      <c r="D26" s="447" t="s">
        <v>325</v>
      </c>
      <c r="F26" s="435" t="s">
        <v>323</v>
      </c>
      <c r="G26" s="435" t="s">
        <v>322</v>
      </c>
      <c r="H26" s="435" t="s">
        <v>324</v>
      </c>
      <c r="I26" s="439" t="s">
        <v>344</v>
      </c>
      <c r="J26" s="290"/>
    </row>
    <row r="27" spans="1:245" ht="114" customHeight="1">
      <c r="A27" s="726"/>
      <c r="B27" s="449" t="s">
        <v>326</v>
      </c>
      <c r="C27" s="449" t="s">
        <v>409</v>
      </c>
      <c r="D27" s="438" t="s">
        <v>327</v>
      </c>
      <c r="F27" s="435" t="s">
        <v>324</v>
      </c>
      <c r="G27" s="435" t="s">
        <v>322</v>
      </c>
      <c r="H27" s="435" t="s">
        <v>324</v>
      </c>
      <c r="I27" s="439" t="s">
        <v>345</v>
      </c>
      <c r="J27" s="290"/>
    </row>
    <row r="28" spans="1:245" ht="49.5" customHeight="1">
      <c r="A28" s="227" t="s">
        <v>10</v>
      </c>
      <c r="B28" s="353" t="s">
        <v>231</v>
      </c>
      <c r="C28" s="354" t="s">
        <v>231</v>
      </c>
      <c r="D28" s="225" t="s">
        <v>231</v>
      </c>
      <c r="F28" s="426" t="s">
        <v>231</v>
      </c>
      <c r="G28" s="426" t="s">
        <v>231</v>
      </c>
      <c r="H28" s="426" t="s">
        <v>231</v>
      </c>
      <c r="I28" s="426" t="s">
        <v>231</v>
      </c>
      <c r="J28" s="426" t="s">
        <v>231</v>
      </c>
    </row>
    <row r="29" spans="1:245" s="167" customFormat="1" ht="38.25">
      <c r="A29" s="431" t="s">
        <v>173</v>
      </c>
      <c r="B29" s="432" t="s">
        <v>231</v>
      </c>
      <c r="C29" s="432" t="s">
        <v>231</v>
      </c>
      <c r="D29" s="432" t="s">
        <v>231</v>
      </c>
      <c r="E29" s="433"/>
      <c r="F29" s="426" t="s">
        <v>231</v>
      </c>
      <c r="G29" s="426" t="s">
        <v>231</v>
      </c>
      <c r="H29" s="426" t="s">
        <v>231</v>
      </c>
      <c r="I29" s="426" t="s">
        <v>231</v>
      </c>
      <c r="J29" s="426" t="s">
        <v>231</v>
      </c>
    </row>
    <row r="30" spans="1:245">
      <c r="A30" s="103"/>
      <c r="B30" s="103"/>
      <c r="C30" s="123"/>
      <c r="D30" s="123"/>
      <c r="E30" s="123"/>
    </row>
    <row r="31" spans="1:245">
      <c r="A31" s="103"/>
      <c r="B31" s="103"/>
      <c r="C31" s="123"/>
      <c r="D31" s="123"/>
      <c r="E31" s="123"/>
    </row>
    <row r="32" spans="1:245">
      <c r="A32" s="103"/>
      <c r="B32" s="103"/>
      <c r="C32" s="123"/>
      <c r="D32" s="123"/>
      <c r="E32" s="123"/>
    </row>
    <row r="33" spans="1:5">
      <c r="A33" s="103"/>
      <c r="B33" s="103"/>
      <c r="C33" s="123"/>
      <c r="D33" s="123"/>
      <c r="E33" s="123"/>
    </row>
    <row r="34" spans="1:5">
      <c r="A34" s="103"/>
      <c r="B34" s="103"/>
      <c r="C34" s="123"/>
      <c r="D34" s="123"/>
      <c r="E34" s="123"/>
    </row>
    <row r="35" spans="1:5">
      <c r="A35" s="103"/>
      <c r="B35" s="103"/>
      <c r="C35" s="123"/>
      <c r="D35" s="123"/>
      <c r="E35" s="123"/>
    </row>
    <row r="36" spans="1:5">
      <c r="A36" s="103"/>
      <c r="B36" s="103"/>
      <c r="C36" s="123"/>
      <c r="D36" s="123"/>
      <c r="E36" s="123"/>
    </row>
    <row r="37" spans="1:5">
      <c r="A37" s="103"/>
      <c r="B37" s="103"/>
      <c r="C37" s="123"/>
      <c r="D37" s="123"/>
      <c r="E37" s="123"/>
    </row>
    <row r="38" spans="1:5">
      <c r="A38" s="103"/>
      <c r="B38" s="103"/>
      <c r="C38" s="123"/>
      <c r="D38" s="123"/>
      <c r="E38" s="123"/>
    </row>
    <row r="39" spans="1:5">
      <c r="A39" s="103"/>
      <c r="B39" s="103"/>
      <c r="C39" s="123"/>
      <c r="D39" s="123"/>
      <c r="E39" s="123"/>
    </row>
    <row r="40" spans="1:5">
      <c r="A40" s="103"/>
      <c r="B40" s="103"/>
      <c r="C40" s="123"/>
      <c r="D40" s="123"/>
      <c r="E40" s="123"/>
    </row>
    <row r="41" spans="1:5">
      <c r="A41" s="103"/>
      <c r="B41" s="103"/>
      <c r="C41" s="123"/>
      <c r="D41" s="123"/>
      <c r="E41" s="123"/>
    </row>
    <row r="42" spans="1:5">
      <c r="A42" s="103"/>
      <c r="B42" s="103"/>
      <c r="C42" s="123"/>
      <c r="D42" s="123"/>
      <c r="E42" s="123"/>
    </row>
    <row r="43" spans="1:5">
      <c r="A43" s="103"/>
      <c r="B43" s="103"/>
      <c r="C43" s="123"/>
      <c r="D43" s="123"/>
      <c r="E43" s="123"/>
    </row>
    <row r="44" spans="1:5">
      <c r="A44" s="103"/>
      <c r="B44" s="103"/>
      <c r="C44" s="123"/>
      <c r="D44" s="123"/>
      <c r="E44" s="123"/>
    </row>
    <row r="45" spans="1:5">
      <c r="A45" s="103"/>
      <c r="B45" s="103"/>
      <c r="C45" s="123"/>
      <c r="D45" s="123"/>
      <c r="E45" s="123"/>
    </row>
    <row r="46" spans="1:5">
      <c r="A46" s="103"/>
      <c r="B46" s="103"/>
      <c r="C46" s="123"/>
      <c r="D46" s="123"/>
      <c r="E46" s="123"/>
    </row>
    <row r="47" spans="1:5">
      <c r="A47" s="103"/>
      <c r="B47" s="103"/>
      <c r="C47" s="123"/>
      <c r="D47" s="123"/>
      <c r="E47" s="123"/>
    </row>
    <row r="48" spans="1:5">
      <c r="A48" s="103"/>
      <c r="B48" s="103"/>
      <c r="C48" s="123"/>
      <c r="D48" s="123"/>
      <c r="E48" s="123"/>
    </row>
    <row r="49" spans="1:5">
      <c r="A49" s="103"/>
      <c r="B49" s="103"/>
      <c r="C49" s="123"/>
      <c r="D49" s="123"/>
      <c r="E49" s="123"/>
    </row>
    <row r="50" spans="1:5">
      <c r="A50" s="103"/>
      <c r="B50" s="103"/>
      <c r="C50" s="123"/>
      <c r="D50" s="123"/>
      <c r="E50" s="123"/>
    </row>
    <row r="51" spans="1:5">
      <c r="A51" s="103"/>
      <c r="B51" s="103"/>
      <c r="C51" s="123"/>
      <c r="D51" s="123"/>
      <c r="E51" s="123"/>
    </row>
    <row r="52" spans="1:5">
      <c r="A52" s="103"/>
      <c r="B52" s="103"/>
      <c r="C52" s="123"/>
      <c r="D52" s="123"/>
      <c r="E52" s="123"/>
    </row>
    <row r="53" spans="1:5">
      <c r="A53" s="103"/>
      <c r="B53" s="103"/>
      <c r="C53" s="123"/>
      <c r="D53" s="123"/>
      <c r="E53" s="123"/>
    </row>
    <row r="54" spans="1:5">
      <c r="A54" s="103"/>
      <c r="B54" s="103"/>
      <c r="C54" s="123"/>
      <c r="D54" s="123"/>
      <c r="E54" s="123"/>
    </row>
    <row r="55" spans="1:5">
      <c r="A55" s="103"/>
      <c r="B55" s="103"/>
      <c r="C55" s="123"/>
      <c r="D55" s="123"/>
      <c r="E55" s="123"/>
    </row>
    <row r="56" spans="1:5">
      <c r="A56" s="103"/>
      <c r="B56" s="103"/>
      <c r="C56" s="123"/>
      <c r="D56" s="123"/>
      <c r="E56" s="123"/>
    </row>
    <row r="57" spans="1:5">
      <c r="A57" s="103"/>
      <c r="B57" s="103"/>
      <c r="C57" s="123"/>
      <c r="D57" s="123"/>
      <c r="E57" s="123"/>
    </row>
    <row r="58" spans="1:5">
      <c r="A58" s="103"/>
      <c r="B58" s="103"/>
      <c r="C58" s="123"/>
      <c r="D58" s="123"/>
      <c r="E58" s="123"/>
    </row>
    <row r="59" spans="1:5">
      <c r="A59" s="103"/>
      <c r="B59" s="103"/>
      <c r="C59" s="123"/>
      <c r="D59" s="123"/>
      <c r="E59" s="123"/>
    </row>
    <row r="60" spans="1:5">
      <c r="A60" s="103"/>
      <c r="B60" s="103"/>
      <c r="C60" s="123"/>
      <c r="D60" s="123"/>
      <c r="E60" s="123"/>
    </row>
    <row r="61" spans="1:5">
      <c r="A61" s="103"/>
      <c r="B61" s="103"/>
      <c r="C61" s="123"/>
      <c r="D61" s="123"/>
      <c r="E61" s="123"/>
    </row>
    <row r="62" spans="1:5">
      <c r="A62" s="103"/>
      <c r="B62" s="103"/>
      <c r="C62" s="123"/>
      <c r="D62" s="123"/>
      <c r="E62" s="123"/>
    </row>
    <row r="63" spans="1:5">
      <c r="A63" s="103"/>
      <c r="B63" s="103"/>
      <c r="C63" s="123"/>
      <c r="D63" s="123"/>
      <c r="E63" s="123"/>
    </row>
    <row r="64" spans="1:5">
      <c r="A64" s="103"/>
      <c r="B64" s="103"/>
      <c r="C64" s="123"/>
      <c r="D64" s="123"/>
      <c r="E64" s="123"/>
    </row>
    <row r="65" spans="1:5">
      <c r="A65" s="103"/>
      <c r="B65" s="103"/>
      <c r="C65" s="123"/>
      <c r="D65" s="123"/>
      <c r="E65" s="123"/>
    </row>
    <row r="66" spans="1:5">
      <c r="A66" s="103"/>
      <c r="B66" s="103"/>
      <c r="C66" s="123"/>
      <c r="D66" s="123"/>
      <c r="E66" s="123"/>
    </row>
    <row r="67" spans="1:5">
      <c r="A67" s="103"/>
      <c r="B67" s="103"/>
      <c r="C67" s="123"/>
      <c r="D67" s="123"/>
      <c r="E67" s="123"/>
    </row>
    <row r="68" spans="1:5">
      <c r="A68" s="103"/>
      <c r="B68" s="103"/>
      <c r="C68" s="123"/>
      <c r="D68" s="123"/>
      <c r="E68" s="123"/>
    </row>
    <row r="69" spans="1:5">
      <c r="A69" s="103"/>
      <c r="B69" s="103"/>
      <c r="C69" s="123"/>
      <c r="D69" s="123"/>
      <c r="E69" s="123"/>
    </row>
    <row r="70" spans="1:5">
      <c r="A70" s="103"/>
      <c r="B70" s="103"/>
      <c r="C70" s="123"/>
      <c r="D70" s="123"/>
      <c r="E70" s="123"/>
    </row>
    <row r="71" spans="1:5">
      <c r="A71" s="103"/>
      <c r="B71" s="103"/>
      <c r="C71" s="123"/>
      <c r="D71" s="123"/>
      <c r="E71" s="123"/>
    </row>
    <row r="72" spans="1:5">
      <c r="A72" s="103"/>
      <c r="B72" s="103"/>
      <c r="C72" s="123"/>
      <c r="D72" s="123"/>
      <c r="E72" s="123"/>
    </row>
    <row r="73" spans="1:5">
      <c r="A73" s="103"/>
      <c r="B73" s="103"/>
      <c r="C73" s="123"/>
      <c r="D73" s="123"/>
      <c r="E73" s="123"/>
    </row>
    <row r="74" spans="1:5">
      <c r="A74" s="103"/>
      <c r="B74" s="103"/>
      <c r="C74" s="123"/>
      <c r="D74" s="123"/>
      <c r="E74" s="123"/>
    </row>
    <row r="75" spans="1:5">
      <c r="A75" s="103"/>
      <c r="B75" s="103"/>
      <c r="C75" s="123"/>
      <c r="D75" s="123"/>
      <c r="E75" s="123"/>
    </row>
    <row r="76" spans="1:5">
      <c r="A76" s="103"/>
      <c r="B76" s="103"/>
      <c r="C76" s="123"/>
      <c r="D76" s="123"/>
      <c r="E76" s="123"/>
    </row>
    <row r="77" spans="1:5">
      <c r="A77" s="103"/>
      <c r="B77" s="103"/>
      <c r="C77" s="123"/>
      <c r="D77" s="123"/>
      <c r="E77" s="123"/>
    </row>
    <row r="78" spans="1:5">
      <c r="A78" s="103"/>
      <c r="B78" s="103"/>
      <c r="C78" s="123"/>
      <c r="D78" s="123"/>
      <c r="E78" s="123"/>
    </row>
    <row r="79" spans="1:5">
      <c r="A79" s="103"/>
      <c r="B79" s="103"/>
      <c r="C79" s="123"/>
      <c r="D79" s="123"/>
      <c r="E79" s="123"/>
    </row>
    <row r="80" spans="1:5">
      <c r="A80" s="103"/>
      <c r="B80" s="103"/>
      <c r="C80" s="123"/>
      <c r="D80" s="123"/>
      <c r="E80" s="123"/>
    </row>
    <row r="81" spans="1:5">
      <c r="A81" s="103"/>
      <c r="B81" s="103"/>
      <c r="C81" s="123"/>
      <c r="D81" s="123"/>
      <c r="E81" s="123"/>
    </row>
    <row r="82" spans="1:5">
      <c r="A82" s="103"/>
      <c r="B82" s="103"/>
      <c r="C82" s="123"/>
      <c r="D82" s="123"/>
      <c r="E82" s="123"/>
    </row>
    <row r="83" spans="1:5">
      <c r="A83" s="103"/>
      <c r="B83" s="103"/>
      <c r="C83" s="123"/>
      <c r="D83" s="123"/>
      <c r="E83" s="123"/>
    </row>
    <row r="84" spans="1:5">
      <c r="A84" s="103"/>
      <c r="B84" s="103"/>
      <c r="C84" s="123"/>
      <c r="D84" s="123"/>
      <c r="E84" s="123"/>
    </row>
    <row r="85" spans="1:5">
      <c r="A85" s="103"/>
      <c r="B85" s="103"/>
      <c r="C85" s="123"/>
      <c r="D85" s="123"/>
      <c r="E85" s="123"/>
    </row>
    <row r="86" spans="1:5">
      <c r="A86" s="103"/>
      <c r="B86" s="103"/>
      <c r="C86" s="123"/>
      <c r="D86" s="123"/>
      <c r="E86" s="123"/>
    </row>
    <row r="87" spans="1:5">
      <c r="A87" s="103"/>
      <c r="B87" s="103"/>
      <c r="C87" s="123"/>
      <c r="D87" s="123"/>
      <c r="E87" s="123"/>
    </row>
    <row r="88" spans="1:5">
      <c r="A88" s="103"/>
      <c r="B88" s="103"/>
      <c r="C88" s="123"/>
      <c r="D88" s="123"/>
      <c r="E88" s="123"/>
    </row>
    <row r="89" spans="1:5">
      <c r="A89" s="103"/>
      <c r="B89" s="103"/>
      <c r="C89" s="123"/>
      <c r="D89" s="123"/>
      <c r="E89" s="123"/>
    </row>
    <row r="90" spans="1:5">
      <c r="A90" s="103"/>
      <c r="B90" s="103"/>
      <c r="C90" s="123"/>
      <c r="D90" s="123"/>
      <c r="E90" s="123"/>
    </row>
    <row r="91" spans="1:5">
      <c r="A91" s="103"/>
      <c r="B91" s="103"/>
      <c r="C91" s="123"/>
      <c r="D91" s="123"/>
      <c r="E91" s="123"/>
    </row>
    <row r="92" spans="1:5">
      <c r="A92" s="103"/>
      <c r="B92" s="103"/>
      <c r="C92" s="123"/>
      <c r="D92" s="123"/>
      <c r="E92" s="123"/>
    </row>
    <row r="93" spans="1:5">
      <c r="A93" s="103"/>
      <c r="B93" s="103"/>
      <c r="C93" s="123"/>
      <c r="D93" s="123"/>
      <c r="E93" s="123"/>
    </row>
    <row r="94" spans="1:5">
      <c r="A94" s="103"/>
      <c r="B94" s="103"/>
      <c r="C94" s="123"/>
      <c r="D94" s="123"/>
      <c r="E94" s="123"/>
    </row>
    <row r="95" spans="1:5">
      <c r="A95" s="103"/>
      <c r="B95" s="103"/>
      <c r="C95" s="123"/>
      <c r="D95" s="123"/>
      <c r="E95" s="123"/>
    </row>
    <row r="96" spans="1:5">
      <c r="A96" s="103"/>
      <c r="B96" s="103"/>
      <c r="C96" s="123"/>
      <c r="D96" s="123"/>
      <c r="E96" s="123"/>
    </row>
    <row r="97" spans="1:5">
      <c r="A97" s="103"/>
      <c r="B97" s="103"/>
      <c r="C97" s="123"/>
      <c r="D97" s="123"/>
      <c r="E97" s="123"/>
    </row>
    <row r="98" spans="1:5">
      <c r="A98" s="103"/>
      <c r="B98" s="103"/>
      <c r="C98" s="123"/>
      <c r="D98" s="123"/>
      <c r="E98" s="123"/>
    </row>
    <row r="99" spans="1:5">
      <c r="A99" s="103"/>
      <c r="B99" s="103"/>
      <c r="C99" s="123"/>
      <c r="D99" s="123"/>
      <c r="E99" s="123"/>
    </row>
    <row r="100" spans="1:5">
      <c r="A100" s="103"/>
      <c r="B100" s="103"/>
      <c r="C100" s="123"/>
      <c r="D100" s="123"/>
      <c r="E100" s="123"/>
    </row>
    <row r="101" spans="1:5">
      <c r="A101" s="103"/>
      <c r="B101" s="103"/>
      <c r="C101" s="123"/>
      <c r="D101" s="123"/>
      <c r="E101" s="123"/>
    </row>
    <row r="102" spans="1:5">
      <c r="A102" s="103"/>
      <c r="B102" s="103"/>
      <c r="C102" s="123"/>
      <c r="D102" s="123"/>
      <c r="E102" s="123"/>
    </row>
    <row r="103" spans="1:5">
      <c r="A103" s="103"/>
      <c r="B103" s="103"/>
      <c r="C103" s="123"/>
      <c r="D103" s="123"/>
      <c r="E103" s="123"/>
    </row>
    <row r="104" spans="1:5">
      <c r="A104" s="103"/>
      <c r="B104" s="103"/>
      <c r="C104" s="123"/>
      <c r="D104" s="123"/>
      <c r="E104" s="123"/>
    </row>
    <row r="105" spans="1:5">
      <c r="A105" s="103"/>
      <c r="B105" s="103"/>
      <c r="C105" s="123"/>
      <c r="D105" s="123"/>
      <c r="E105" s="123"/>
    </row>
    <row r="106" spans="1:5">
      <c r="A106" s="103"/>
      <c r="B106" s="103"/>
      <c r="C106" s="123"/>
      <c r="D106" s="123"/>
      <c r="E106" s="123"/>
    </row>
    <row r="107" spans="1:5">
      <c r="A107" s="103"/>
      <c r="B107" s="103"/>
      <c r="C107" s="123"/>
      <c r="D107" s="123"/>
      <c r="E107" s="123"/>
    </row>
    <row r="108" spans="1:5">
      <c r="A108" s="103"/>
      <c r="B108" s="103"/>
      <c r="C108" s="123"/>
      <c r="D108" s="123"/>
      <c r="E108" s="123"/>
    </row>
    <row r="109" spans="1:5">
      <c r="A109" s="103"/>
      <c r="B109" s="103"/>
      <c r="C109" s="123"/>
      <c r="D109" s="123"/>
      <c r="E109" s="123"/>
    </row>
    <row r="110" spans="1:5">
      <c r="A110" s="103"/>
      <c r="B110" s="103"/>
      <c r="C110" s="123"/>
      <c r="D110" s="123"/>
      <c r="E110" s="123"/>
    </row>
    <row r="111" spans="1:5">
      <c r="A111" s="103"/>
      <c r="B111" s="103"/>
      <c r="C111" s="123"/>
      <c r="D111" s="123"/>
      <c r="E111" s="123"/>
    </row>
    <row r="112" spans="1:5">
      <c r="A112" s="103"/>
      <c r="B112" s="103"/>
      <c r="C112" s="123"/>
      <c r="D112" s="123"/>
      <c r="E112" s="123"/>
    </row>
    <row r="113" spans="1:5">
      <c r="A113" s="103"/>
      <c r="B113" s="103"/>
      <c r="C113" s="123"/>
      <c r="D113" s="123"/>
      <c r="E113" s="123"/>
    </row>
    <row r="114" spans="1:5">
      <c r="A114" s="103"/>
      <c r="B114" s="103"/>
      <c r="C114" s="123"/>
      <c r="D114" s="123"/>
      <c r="E114" s="123"/>
    </row>
    <row r="115" spans="1:5">
      <c r="A115" s="103"/>
      <c r="B115" s="103"/>
      <c r="C115" s="123"/>
      <c r="D115" s="123"/>
      <c r="E115" s="123"/>
    </row>
    <row r="116" spans="1:5">
      <c r="A116" s="103"/>
      <c r="B116" s="103"/>
      <c r="C116" s="123"/>
      <c r="D116" s="123"/>
      <c r="E116" s="123"/>
    </row>
    <row r="117" spans="1:5">
      <c r="A117" s="103"/>
      <c r="B117" s="103"/>
      <c r="C117" s="123"/>
      <c r="D117" s="123"/>
      <c r="E117" s="123"/>
    </row>
    <row r="118" spans="1:5">
      <c r="A118" s="103"/>
      <c r="B118" s="103"/>
      <c r="C118" s="123"/>
      <c r="D118" s="123"/>
      <c r="E118" s="123"/>
    </row>
    <row r="119" spans="1:5">
      <c r="A119" s="103"/>
      <c r="B119" s="103"/>
      <c r="C119" s="123"/>
      <c r="D119" s="123"/>
      <c r="E119" s="123"/>
    </row>
    <row r="120" spans="1:5">
      <c r="A120" s="103"/>
      <c r="B120" s="103"/>
      <c r="C120" s="123"/>
      <c r="D120" s="123"/>
      <c r="E120" s="123"/>
    </row>
    <row r="121" spans="1:5">
      <c r="A121" s="103"/>
      <c r="B121" s="103"/>
      <c r="C121" s="123"/>
      <c r="D121" s="123"/>
      <c r="E121" s="123"/>
    </row>
    <row r="122" spans="1:5">
      <c r="A122" s="103"/>
      <c r="B122" s="103"/>
      <c r="C122" s="123"/>
      <c r="D122" s="123"/>
      <c r="E122" s="123"/>
    </row>
    <row r="123" spans="1:5">
      <c r="A123" s="103"/>
      <c r="B123" s="103"/>
      <c r="C123" s="123"/>
      <c r="D123" s="123"/>
      <c r="E123" s="123"/>
    </row>
    <row r="124" spans="1:5">
      <c r="A124" s="103"/>
      <c r="B124" s="103"/>
      <c r="C124" s="123"/>
      <c r="D124" s="123"/>
      <c r="E124" s="123"/>
    </row>
    <row r="125" spans="1:5">
      <c r="A125" s="103"/>
      <c r="B125" s="103"/>
      <c r="C125" s="123"/>
      <c r="D125" s="123"/>
      <c r="E125" s="123"/>
    </row>
    <row r="126" spans="1:5">
      <c r="A126" s="103"/>
      <c r="B126" s="103"/>
      <c r="C126" s="123"/>
      <c r="D126" s="123"/>
      <c r="E126" s="123"/>
    </row>
    <row r="127" spans="1:5">
      <c r="A127" s="103"/>
      <c r="B127" s="103"/>
      <c r="C127" s="123"/>
      <c r="D127" s="123"/>
      <c r="E127" s="123"/>
    </row>
    <row r="128" spans="1:5">
      <c r="A128" s="103"/>
      <c r="B128" s="103"/>
      <c r="C128" s="123"/>
      <c r="D128" s="123"/>
      <c r="E128" s="123"/>
    </row>
    <row r="129" spans="1:5">
      <c r="A129" s="103"/>
      <c r="B129" s="103"/>
      <c r="C129" s="123"/>
      <c r="D129" s="123"/>
      <c r="E129" s="123"/>
    </row>
    <row r="130" spans="1:5">
      <c r="A130" s="103"/>
      <c r="B130" s="103"/>
      <c r="C130" s="123"/>
      <c r="D130" s="123"/>
      <c r="E130" s="123"/>
    </row>
    <row r="131" spans="1:5">
      <c r="A131" s="103"/>
      <c r="B131" s="103"/>
      <c r="C131" s="123"/>
      <c r="D131" s="123"/>
      <c r="E131" s="123"/>
    </row>
    <row r="132" spans="1:5">
      <c r="A132" s="103"/>
      <c r="B132" s="103"/>
      <c r="C132" s="123"/>
      <c r="D132" s="123"/>
      <c r="E132" s="123"/>
    </row>
    <row r="133" spans="1:5">
      <c r="A133" s="103"/>
      <c r="B133" s="103"/>
      <c r="C133" s="123"/>
      <c r="D133" s="123"/>
      <c r="E133" s="123"/>
    </row>
    <row r="134" spans="1:5">
      <c r="A134" s="103"/>
      <c r="B134" s="103"/>
      <c r="C134" s="123"/>
      <c r="D134" s="123"/>
      <c r="E134" s="123"/>
    </row>
    <row r="135" spans="1:5">
      <c r="A135" s="103"/>
      <c r="B135" s="103"/>
      <c r="C135" s="123"/>
      <c r="D135" s="123"/>
      <c r="E135" s="123"/>
    </row>
    <row r="136" spans="1:5">
      <c r="A136" s="103"/>
      <c r="B136" s="103"/>
      <c r="C136" s="123"/>
      <c r="D136" s="123"/>
      <c r="E136" s="123"/>
    </row>
    <row r="137" spans="1:5">
      <c r="A137" s="103"/>
      <c r="B137" s="103"/>
      <c r="C137" s="123"/>
      <c r="D137" s="123"/>
      <c r="E137" s="123"/>
    </row>
    <row r="138" spans="1:5">
      <c r="A138" s="103"/>
      <c r="B138" s="103"/>
      <c r="C138" s="123"/>
      <c r="D138" s="123"/>
      <c r="E138" s="123"/>
    </row>
    <row r="139" spans="1:5">
      <c r="A139" s="103"/>
      <c r="B139" s="103"/>
      <c r="C139" s="123"/>
      <c r="D139" s="123"/>
      <c r="E139" s="123"/>
    </row>
    <row r="140" spans="1:5">
      <c r="A140" s="103"/>
      <c r="B140" s="103"/>
      <c r="C140" s="123"/>
      <c r="D140" s="123"/>
      <c r="E140" s="123"/>
    </row>
    <row r="141" spans="1:5">
      <c r="A141" s="103"/>
      <c r="B141" s="103"/>
      <c r="C141" s="123"/>
      <c r="D141" s="123"/>
      <c r="E141" s="123"/>
    </row>
    <row r="142" spans="1:5">
      <c r="A142" s="103"/>
      <c r="B142" s="103"/>
      <c r="C142" s="123"/>
      <c r="D142" s="123"/>
      <c r="E142" s="123"/>
    </row>
    <row r="143" spans="1:5">
      <c r="A143" s="103"/>
      <c r="B143" s="103"/>
      <c r="C143" s="123"/>
      <c r="D143" s="123"/>
      <c r="E143" s="123"/>
    </row>
    <row r="144" spans="1:5">
      <c r="A144" s="103"/>
      <c r="B144" s="103"/>
      <c r="C144" s="123"/>
      <c r="D144" s="123"/>
      <c r="E144" s="123"/>
    </row>
    <row r="145" spans="1:5">
      <c r="A145" s="103"/>
      <c r="B145" s="103"/>
      <c r="C145" s="123"/>
      <c r="D145" s="123"/>
      <c r="E145" s="123"/>
    </row>
    <row r="146" spans="1:5">
      <c r="A146" s="103"/>
      <c r="B146" s="103"/>
      <c r="C146" s="123"/>
      <c r="D146" s="123"/>
      <c r="E146" s="123"/>
    </row>
    <row r="147" spans="1:5">
      <c r="A147" s="103"/>
      <c r="B147" s="103"/>
      <c r="C147" s="123"/>
      <c r="D147" s="123"/>
      <c r="E147" s="123"/>
    </row>
    <row r="148" spans="1:5">
      <c r="A148" s="103"/>
      <c r="B148" s="103"/>
      <c r="C148" s="123"/>
      <c r="D148" s="123"/>
      <c r="E148" s="123"/>
    </row>
    <row r="149" spans="1:5">
      <c r="A149" s="103"/>
      <c r="B149" s="103"/>
      <c r="C149" s="123"/>
      <c r="D149" s="123"/>
      <c r="E149" s="123"/>
    </row>
    <row r="150" spans="1:5">
      <c r="A150" s="103"/>
      <c r="B150" s="103"/>
      <c r="C150" s="123"/>
      <c r="D150" s="123"/>
      <c r="E150" s="123"/>
    </row>
    <row r="151" spans="1:5">
      <c r="A151" s="103"/>
      <c r="B151" s="103"/>
      <c r="C151" s="123"/>
      <c r="D151" s="123"/>
      <c r="E151" s="123"/>
    </row>
    <row r="152" spans="1:5">
      <c r="A152" s="103"/>
      <c r="B152" s="103"/>
      <c r="C152" s="123"/>
      <c r="D152" s="123"/>
      <c r="E152" s="123"/>
    </row>
    <row r="153" spans="1:5">
      <c r="A153" s="103"/>
      <c r="B153" s="103"/>
      <c r="C153" s="123"/>
      <c r="D153" s="123"/>
      <c r="E153" s="123"/>
    </row>
    <row r="154" spans="1:5">
      <c r="A154" s="103"/>
      <c r="B154" s="103"/>
      <c r="C154" s="123"/>
      <c r="D154" s="123"/>
      <c r="E154" s="123"/>
    </row>
    <row r="155" spans="1:5">
      <c r="A155" s="103"/>
      <c r="B155" s="103"/>
      <c r="C155" s="123"/>
      <c r="D155" s="123"/>
      <c r="E155" s="123"/>
    </row>
    <row r="156" spans="1:5">
      <c r="A156" s="103"/>
      <c r="B156" s="103"/>
      <c r="C156" s="123"/>
      <c r="D156" s="123"/>
      <c r="E156" s="123"/>
    </row>
    <row r="157" spans="1:5">
      <c r="A157" s="103"/>
      <c r="B157" s="103"/>
      <c r="C157" s="123"/>
      <c r="D157" s="123"/>
      <c r="E157" s="123"/>
    </row>
    <row r="158" spans="1:5">
      <c r="A158" s="103"/>
      <c r="B158" s="103"/>
      <c r="C158" s="123"/>
      <c r="D158" s="123"/>
      <c r="E158" s="123"/>
    </row>
    <row r="159" spans="1:5">
      <c r="A159" s="103"/>
      <c r="B159" s="103"/>
      <c r="C159" s="123"/>
      <c r="D159" s="123"/>
      <c r="E159" s="123"/>
    </row>
    <row r="160" spans="1:5">
      <c r="A160" s="103"/>
      <c r="B160" s="103"/>
      <c r="C160" s="123"/>
      <c r="D160" s="123"/>
      <c r="E160" s="123"/>
    </row>
    <row r="161" spans="1:5">
      <c r="A161" s="103"/>
      <c r="B161" s="103"/>
      <c r="C161" s="123"/>
      <c r="D161" s="123"/>
      <c r="E161" s="123"/>
    </row>
    <row r="162" spans="1:5">
      <c r="A162" s="103"/>
      <c r="B162" s="103"/>
      <c r="C162" s="123"/>
      <c r="D162" s="123"/>
      <c r="E162" s="123"/>
    </row>
    <row r="163" spans="1:5">
      <c r="A163" s="103"/>
      <c r="B163" s="103"/>
      <c r="C163" s="123"/>
      <c r="D163" s="123"/>
      <c r="E163" s="123"/>
    </row>
    <row r="164" spans="1:5">
      <c r="A164" s="103"/>
      <c r="B164" s="103"/>
      <c r="C164" s="123"/>
      <c r="D164" s="123"/>
      <c r="E164" s="123"/>
    </row>
    <row r="165" spans="1:5">
      <c r="A165" s="103"/>
      <c r="B165" s="103"/>
      <c r="C165" s="123"/>
      <c r="D165" s="123"/>
      <c r="E165" s="123"/>
    </row>
    <row r="166" spans="1:5">
      <c r="A166" s="103"/>
      <c r="B166" s="103"/>
      <c r="C166" s="123"/>
      <c r="D166" s="123"/>
      <c r="E166" s="123"/>
    </row>
    <row r="167" spans="1:5">
      <c r="A167" s="103"/>
      <c r="B167" s="103"/>
      <c r="C167" s="123"/>
      <c r="D167" s="123"/>
      <c r="E167" s="123"/>
    </row>
    <row r="168" spans="1:5">
      <c r="A168" s="103"/>
      <c r="B168" s="103"/>
      <c r="C168" s="123"/>
      <c r="D168" s="123"/>
      <c r="E168" s="123"/>
    </row>
    <row r="169" spans="1:5">
      <c r="A169" s="103"/>
      <c r="B169" s="103"/>
      <c r="C169" s="123"/>
      <c r="D169" s="123"/>
      <c r="E169" s="123"/>
    </row>
    <row r="170" spans="1:5">
      <c r="A170" s="103"/>
      <c r="B170" s="103"/>
      <c r="C170" s="123"/>
      <c r="D170" s="123"/>
      <c r="E170" s="123"/>
    </row>
    <row r="171" spans="1:5">
      <c r="A171" s="103"/>
      <c r="B171" s="103"/>
      <c r="C171" s="123"/>
      <c r="D171" s="123"/>
      <c r="E171" s="123"/>
    </row>
    <row r="172" spans="1:5">
      <c r="A172" s="103"/>
      <c r="B172" s="103"/>
      <c r="C172" s="123"/>
      <c r="D172" s="123"/>
      <c r="E172" s="123"/>
    </row>
    <row r="173" spans="1:5">
      <c r="A173" s="103"/>
      <c r="B173" s="103"/>
      <c r="C173" s="123"/>
      <c r="D173" s="123"/>
      <c r="E173" s="123"/>
    </row>
    <row r="174" spans="1:5">
      <c r="A174" s="103"/>
      <c r="B174" s="103"/>
      <c r="C174" s="123"/>
      <c r="D174" s="123"/>
      <c r="E174" s="123"/>
    </row>
    <row r="175" spans="1:5">
      <c r="A175" s="103"/>
      <c r="B175" s="103"/>
      <c r="C175" s="123"/>
      <c r="D175" s="123"/>
      <c r="E175" s="123"/>
    </row>
    <row r="176" spans="1:5">
      <c r="A176" s="103"/>
      <c r="B176" s="103"/>
      <c r="C176" s="123"/>
      <c r="D176" s="123"/>
      <c r="E176" s="123"/>
    </row>
    <row r="177" spans="1:5">
      <c r="A177" s="103"/>
      <c r="B177" s="103"/>
      <c r="C177" s="123"/>
      <c r="D177" s="123"/>
      <c r="E177" s="123"/>
    </row>
    <row r="178" spans="1:5">
      <c r="A178" s="103"/>
      <c r="B178" s="103"/>
      <c r="C178" s="123"/>
      <c r="D178" s="123"/>
      <c r="E178" s="123"/>
    </row>
    <row r="179" spans="1:5">
      <c r="A179" s="103"/>
      <c r="B179" s="103"/>
      <c r="C179" s="123"/>
      <c r="D179" s="123"/>
      <c r="E179" s="123"/>
    </row>
    <row r="180" spans="1:5">
      <c r="A180" s="103"/>
      <c r="B180" s="103"/>
      <c r="C180" s="123"/>
      <c r="D180" s="123"/>
      <c r="E180" s="123"/>
    </row>
    <row r="181" spans="1:5">
      <c r="A181" s="103"/>
      <c r="B181" s="103"/>
      <c r="C181" s="123"/>
      <c r="D181" s="123"/>
      <c r="E181" s="123"/>
    </row>
    <row r="182" spans="1:5">
      <c r="A182" s="103"/>
      <c r="B182" s="103"/>
      <c r="C182" s="123"/>
      <c r="D182" s="123"/>
      <c r="E182" s="123"/>
    </row>
    <row r="183" spans="1:5">
      <c r="A183" s="103"/>
      <c r="B183" s="103"/>
      <c r="C183" s="123"/>
      <c r="D183" s="123"/>
      <c r="E183" s="123"/>
    </row>
    <row r="184" spans="1:5">
      <c r="A184" s="103"/>
      <c r="B184" s="103"/>
      <c r="C184" s="123"/>
      <c r="D184" s="123"/>
      <c r="E184" s="123"/>
    </row>
    <row r="185" spans="1:5">
      <c r="A185" s="103"/>
      <c r="B185" s="103"/>
      <c r="C185" s="123"/>
      <c r="D185" s="123"/>
      <c r="E185" s="123"/>
    </row>
    <row r="186" spans="1:5">
      <c r="A186" s="103"/>
      <c r="B186" s="103"/>
      <c r="C186" s="123"/>
      <c r="D186" s="123"/>
      <c r="E186" s="123"/>
    </row>
    <row r="187" spans="1:5">
      <c r="A187" s="103"/>
      <c r="B187" s="103"/>
      <c r="C187" s="123"/>
      <c r="D187" s="123"/>
      <c r="E187" s="123"/>
    </row>
    <row r="188" spans="1:5">
      <c r="A188" s="103"/>
      <c r="B188" s="103"/>
      <c r="C188" s="123"/>
      <c r="D188" s="123"/>
      <c r="E188" s="123"/>
    </row>
    <row r="189" spans="1:5">
      <c r="A189" s="103"/>
      <c r="B189" s="103"/>
      <c r="C189" s="123"/>
      <c r="D189" s="123"/>
      <c r="E189" s="123"/>
    </row>
    <row r="190" spans="1:5">
      <c r="A190" s="103"/>
      <c r="B190" s="103"/>
      <c r="C190" s="123"/>
      <c r="D190" s="123"/>
      <c r="E190" s="123"/>
    </row>
    <row r="191" spans="1:5">
      <c r="A191" s="103"/>
      <c r="B191" s="103"/>
      <c r="C191" s="123"/>
      <c r="D191" s="123"/>
      <c r="E191" s="123"/>
    </row>
    <row r="192" spans="1:5">
      <c r="A192" s="103"/>
      <c r="B192" s="103"/>
      <c r="C192" s="123"/>
      <c r="D192" s="123"/>
      <c r="E192" s="123"/>
    </row>
    <row r="193" spans="1:5">
      <c r="A193" s="103"/>
      <c r="B193" s="103"/>
      <c r="C193" s="123"/>
      <c r="D193" s="123"/>
      <c r="E193" s="123"/>
    </row>
    <row r="194" spans="1:5">
      <c r="A194" s="103"/>
      <c r="B194" s="103"/>
      <c r="C194" s="123"/>
      <c r="D194" s="123"/>
      <c r="E194" s="123"/>
    </row>
    <row r="195" spans="1:5">
      <c r="A195" s="103"/>
      <c r="B195" s="103"/>
      <c r="C195" s="123"/>
      <c r="D195" s="123"/>
      <c r="E195" s="123"/>
    </row>
    <row r="196" spans="1:5">
      <c r="A196" s="103"/>
      <c r="B196" s="103"/>
      <c r="C196" s="123"/>
      <c r="D196" s="123"/>
      <c r="E196" s="123"/>
    </row>
    <row r="197" spans="1:5">
      <c r="A197" s="103"/>
      <c r="B197" s="103"/>
      <c r="C197" s="123"/>
      <c r="D197" s="123"/>
      <c r="E197" s="123"/>
    </row>
    <row r="198" spans="1:5">
      <c r="A198" s="103"/>
      <c r="B198" s="103"/>
      <c r="C198" s="123"/>
      <c r="D198" s="123"/>
      <c r="E198" s="123"/>
    </row>
    <row r="199" spans="1:5">
      <c r="A199" s="103"/>
      <c r="B199" s="103"/>
      <c r="C199" s="123"/>
      <c r="D199" s="123"/>
      <c r="E199" s="123"/>
    </row>
    <row r="200" spans="1:5">
      <c r="A200" s="103"/>
      <c r="B200" s="103"/>
      <c r="C200" s="123"/>
      <c r="D200" s="123"/>
      <c r="E200" s="123"/>
    </row>
    <row r="201" spans="1:5">
      <c r="A201" s="103"/>
      <c r="B201" s="103"/>
      <c r="C201" s="123"/>
      <c r="D201" s="123"/>
      <c r="E201" s="123"/>
    </row>
    <row r="202" spans="1:5">
      <c r="A202" s="103"/>
      <c r="B202" s="103"/>
      <c r="C202" s="123"/>
      <c r="D202" s="123"/>
      <c r="E202" s="123"/>
    </row>
    <row r="203" spans="1:5">
      <c r="A203" s="103"/>
      <c r="B203" s="103"/>
      <c r="C203" s="123"/>
      <c r="D203" s="123"/>
      <c r="E203" s="123"/>
    </row>
    <row r="204" spans="1:5">
      <c r="A204" s="103"/>
      <c r="B204" s="103"/>
      <c r="C204" s="123"/>
      <c r="D204" s="123"/>
      <c r="E204" s="123"/>
    </row>
    <row r="205" spans="1:5">
      <c r="A205" s="103"/>
      <c r="B205" s="103"/>
      <c r="C205" s="123"/>
      <c r="D205" s="123"/>
      <c r="E205" s="123"/>
    </row>
  </sheetData>
  <mergeCells count="12">
    <mergeCell ref="A1:D1"/>
    <mergeCell ref="A23:A25"/>
    <mergeCell ref="F1:I1"/>
    <mergeCell ref="A26:A27"/>
    <mergeCell ref="D19:E19"/>
    <mergeCell ref="A21:D21"/>
    <mergeCell ref="A5:D5"/>
    <mergeCell ref="D11:E11"/>
    <mergeCell ref="A13:D13"/>
    <mergeCell ref="F13:J13"/>
    <mergeCell ref="F5:J5"/>
    <mergeCell ref="F21:J21"/>
  </mergeCells>
  <pageMargins left="1" right="1" top="1" bottom="1" header="0.25" footer="0.25"/>
  <pageSetup orientation="portrait" r:id="rId1"/>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topLeftCell="A11" zoomScale="96" zoomScaleNormal="96" workbookViewId="0">
      <selection activeCell="A16" sqref="A16:M16"/>
    </sheetView>
  </sheetViews>
  <sheetFormatPr baseColWidth="10" defaultRowHeight="14.25"/>
  <cols>
    <col min="1" max="1" width="12.42578125" style="301" customWidth="1"/>
    <col min="2" max="2" width="11" style="301" customWidth="1"/>
    <col min="3" max="3" width="10.5703125" style="301" customWidth="1"/>
    <col min="4" max="4" width="9.5703125" style="301" customWidth="1"/>
    <col min="5" max="5" width="10.42578125" style="301" customWidth="1"/>
    <col min="6" max="6" width="8" style="301" customWidth="1"/>
    <col min="7" max="7" width="9" style="301" customWidth="1"/>
    <col min="8" max="8" width="9.42578125" style="301" customWidth="1"/>
    <col min="9" max="9" width="10.140625" style="301" customWidth="1"/>
    <col min="10" max="11" width="9.42578125" style="301" customWidth="1"/>
    <col min="12" max="12" width="10.42578125" style="301" customWidth="1"/>
    <col min="13" max="16384" width="11.42578125" style="301"/>
  </cols>
  <sheetData>
    <row r="1" spans="1:13" ht="17.45" customHeight="1">
      <c r="A1" s="780" t="s">
        <v>274</v>
      </c>
      <c r="B1" s="781"/>
      <c r="C1" s="781"/>
      <c r="D1" s="781"/>
      <c r="E1" s="781"/>
      <c r="F1" s="781"/>
      <c r="G1" s="781"/>
      <c r="H1" s="782"/>
      <c r="I1" s="783"/>
      <c r="J1" s="783"/>
      <c r="K1" s="783"/>
      <c r="L1" s="783"/>
      <c r="M1" s="783"/>
    </row>
    <row r="2" spans="1:13" s="302" customFormat="1" ht="15">
      <c r="A2" s="784" t="s">
        <v>275</v>
      </c>
      <c r="B2" s="785"/>
      <c r="C2" s="785"/>
      <c r="D2" s="785"/>
      <c r="E2" s="785"/>
      <c r="F2" s="785"/>
      <c r="G2" s="785"/>
      <c r="H2" s="785"/>
      <c r="I2" s="786"/>
      <c r="J2" s="786"/>
      <c r="K2" s="786"/>
      <c r="L2" s="786"/>
      <c r="M2" s="787"/>
    </row>
    <row r="3" spans="1:13">
      <c r="A3" s="303" t="s">
        <v>276</v>
      </c>
      <c r="B3" s="304"/>
      <c r="C3" s="305" t="s">
        <v>277</v>
      </c>
      <c r="D3" s="796"/>
      <c r="E3" s="797"/>
      <c r="F3" s="797"/>
      <c r="G3" s="797"/>
      <c r="H3" s="797"/>
      <c r="I3" s="797"/>
      <c r="J3" s="797"/>
      <c r="K3" s="797"/>
      <c r="L3" s="797"/>
      <c r="M3" s="798"/>
    </row>
    <row r="4" spans="1:13">
      <c r="A4" s="303" t="s">
        <v>278</v>
      </c>
      <c r="B4" s="788"/>
      <c r="C4" s="788"/>
      <c r="D4" s="306" t="s">
        <v>279</v>
      </c>
      <c r="E4" s="789"/>
      <c r="F4" s="790"/>
      <c r="G4" s="791"/>
      <c r="H4" s="305"/>
      <c r="I4" s="307"/>
      <c r="J4" s="305"/>
      <c r="K4" s="308"/>
      <c r="L4" s="305"/>
      <c r="M4" s="309"/>
    </row>
    <row r="5" spans="1:13" ht="18" customHeight="1">
      <c r="A5" s="792" t="s">
        <v>280</v>
      </c>
      <c r="B5" s="793"/>
      <c r="C5" s="743"/>
      <c r="D5" s="743"/>
      <c r="E5" s="743"/>
      <c r="F5" s="794" t="s">
        <v>281</v>
      </c>
      <c r="G5" s="795"/>
      <c r="H5" s="796"/>
      <c r="I5" s="771"/>
      <c r="J5" s="310"/>
      <c r="K5" s="311"/>
      <c r="L5" s="312"/>
      <c r="M5" s="313"/>
    </row>
    <row r="6" spans="1:13">
      <c r="A6" s="753" t="s">
        <v>282</v>
      </c>
      <c r="B6" s="754"/>
      <c r="C6" s="754"/>
      <c r="D6" s="754"/>
      <c r="E6" s="754"/>
      <c r="F6" s="754"/>
      <c r="G6" s="754"/>
      <c r="H6" s="754"/>
      <c r="I6" s="754"/>
      <c r="J6" s="754"/>
      <c r="K6" s="754"/>
      <c r="L6" s="754"/>
      <c r="M6" s="755"/>
    </row>
    <row r="7" spans="1:13">
      <c r="A7" s="775"/>
      <c r="B7" s="766"/>
      <c r="C7" s="766"/>
      <c r="D7" s="766"/>
      <c r="E7" s="766"/>
      <c r="F7" s="766"/>
      <c r="G7" s="766"/>
      <c r="H7" s="766"/>
      <c r="I7" s="766"/>
      <c r="J7" s="766"/>
      <c r="K7" s="766"/>
      <c r="L7" s="766"/>
      <c r="M7" s="740"/>
    </row>
    <row r="8" spans="1:13">
      <c r="A8" s="776"/>
      <c r="B8" s="767"/>
      <c r="C8" s="767"/>
      <c r="D8" s="767"/>
      <c r="E8" s="767"/>
      <c r="F8" s="767"/>
      <c r="G8" s="767"/>
      <c r="H8" s="767"/>
      <c r="I8" s="767"/>
      <c r="J8" s="767"/>
      <c r="K8" s="767"/>
      <c r="L8" s="767"/>
      <c r="M8" s="741"/>
    </row>
    <row r="9" spans="1:13">
      <c r="A9" s="776"/>
      <c r="B9" s="767"/>
      <c r="C9" s="767"/>
      <c r="D9" s="767"/>
      <c r="E9" s="767"/>
      <c r="F9" s="767"/>
      <c r="G9" s="767"/>
      <c r="H9" s="767"/>
      <c r="I9" s="767"/>
      <c r="J9" s="767"/>
      <c r="K9" s="767"/>
      <c r="L9" s="767"/>
      <c r="M9" s="741"/>
    </row>
    <row r="10" spans="1:13" ht="37.700000000000003" customHeight="1">
      <c r="A10" s="777"/>
      <c r="B10" s="778"/>
      <c r="C10" s="778"/>
      <c r="D10" s="778"/>
      <c r="E10" s="778"/>
      <c r="F10" s="778"/>
      <c r="G10" s="778"/>
      <c r="H10" s="778"/>
      <c r="I10" s="778"/>
      <c r="J10" s="778"/>
      <c r="K10" s="778"/>
      <c r="L10" s="778"/>
      <c r="M10" s="779"/>
    </row>
    <row r="11" spans="1:13">
      <c r="A11" s="753" t="s">
        <v>283</v>
      </c>
      <c r="B11" s="754"/>
      <c r="C11" s="754"/>
      <c r="D11" s="754"/>
      <c r="E11" s="754"/>
      <c r="F11" s="754"/>
      <c r="G11" s="754"/>
      <c r="H11" s="754"/>
      <c r="I11" s="754"/>
      <c r="J11" s="754"/>
      <c r="K11" s="754"/>
      <c r="L11" s="754"/>
      <c r="M11" s="755"/>
    </row>
    <row r="12" spans="1:13">
      <c r="A12" s="774" t="s">
        <v>284</v>
      </c>
      <c r="B12" s="768"/>
      <c r="C12" s="768"/>
      <c r="D12" s="768"/>
      <c r="E12" s="768"/>
      <c r="F12" s="768"/>
      <c r="G12" s="768"/>
      <c r="H12" s="768"/>
      <c r="I12" s="768"/>
      <c r="J12" s="768"/>
      <c r="K12" s="768" t="s">
        <v>285</v>
      </c>
      <c r="L12" s="768"/>
      <c r="M12" s="314" t="s">
        <v>286</v>
      </c>
    </row>
    <row r="13" spans="1:13" ht="30" customHeight="1">
      <c r="A13" s="315" t="s">
        <v>287</v>
      </c>
      <c r="B13" s="769"/>
      <c r="C13" s="769"/>
      <c r="D13" s="769"/>
      <c r="E13" s="769"/>
      <c r="F13" s="769"/>
      <c r="G13" s="769"/>
      <c r="H13" s="769"/>
      <c r="I13" s="769"/>
      <c r="J13" s="769"/>
      <c r="K13" s="769"/>
      <c r="L13" s="769"/>
      <c r="M13" s="770"/>
    </row>
    <row r="14" spans="1:13" ht="27.75" customHeight="1">
      <c r="A14" s="315" t="s">
        <v>288</v>
      </c>
      <c r="B14" s="769"/>
      <c r="C14" s="769"/>
      <c r="D14" s="769"/>
      <c r="E14" s="769"/>
      <c r="F14" s="769"/>
      <c r="G14" s="769"/>
      <c r="H14" s="769"/>
      <c r="I14" s="769"/>
      <c r="J14" s="769"/>
      <c r="K14" s="769"/>
      <c r="L14" s="769"/>
      <c r="M14" s="770"/>
    </row>
    <row r="15" spans="1:13" ht="27" customHeight="1">
      <c r="A15" s="315" t="s">
        <v>289</v>
      </c>
      <c r="B15" s="769"/>
      <c r="C15" s="769"/>
      <c r="D15" s="769"/>
      <c r="E15" s="769"/>
      <c r="F15" s="769"/>
      <c r="G15" s="769"/>
      <c r="H15" s="769"/>
      <c r="I15" s="769"/>
      <c r="J15" s="769"/>
      <c r="K15" s="769"/>
      <c r="L15" s="769"/>
      <c r="M15" s="770"/>
    </row>
    <row r="16" spans="1:13">
      <c r="A16" s="753" t="s">
        <v>290</v>
      </c>
      <c r="B16" s="754"/>
      <c r="C16" s="754"/>
      <c r="D16" s="754"/>
      <c r="E16" s="754"/>
      <c r="F16" s="754"/>
      <c r="G16" s="754"/>
      <c r="H16" s="754"/>
      <c r="I16" s="754"/>
      <c r="J16" s="754"/>
      <c r="K16" s="754"/>
      <c r="L16" s="754"/>
      <c r="M16" s="755"/>
    </row>
    <row r="17" spans="1:13" ht="24" customHeight="1">
      <c r="A17" s="751" t="s">
        <v>291</v>
      </c>
      <c r="B17" s="752"/>
      <c r="C17" s="311" t="s">
        <v>292</v>
      </c>
      <c r="D17" s="312"/>
      <c r="E17" s="312" t="s">
        <v>293</v>
      </c>
      <c r="F17" s="316"/>
      <c r="G17" s="317" t="s">
        <v>294</v>
      </c>
      <c r="H17" s="311"/>
      <c r="I17" s="318"/>
      <c r="J17" s="318"/>
      <c r="K17" s="318"/>
      <c r="L17" s="771"/>
      <c r="M17" s="744"/>
    </row>
    <row r="18" spans="1:13">
      <c r="A18" s="751" t="s">
        <v>295</v>
      </c>
      <c r="B18" s="752"/>
      <c r="C18" s="772"/>
      <c r="D18" s="772"/>
      <c r="E18" s="772"/>
      <c r="F18" s="772"/>
      <c r="G18" s="772"/>
      <c r="H18" s="772"/>
      <c r="I18" s="772"/>
      <c r="J18" s="772"/>
      <c r="K18" s="772"/>
      <c r="L18" s="772"/>
      <c r="M18" s="773"/>
    </row>
    <row r="19" spans="1:13">
      <c r="A19" s="774" t="s">
        <v>296</v>
      </c>
      <c r="B19" s="768"/>
      <c r="C19" s="768"/>
      <c r="D19" s="768"/>
      <c r="E19" s="768"/>
      <c r="F19" s="768"/>
      <c r="G19" s="768"/>
      <c r="H19" s="768"/>
      <c r="I19" s="768"/>
      <c r="J19" s="768"/>
      <c r="K19" s="768" t="s">
        <v>285</v>
      </c>
      <c r="L19" s="768"/>
      <c r="M19" s="314" t="s">
        <v>286</v>
      </c>
    </row>
    <row r="20" spans="1:13">
      <c r="A20" s="315" t="s">
        <v>287</v>
      </c>
      <c r="B20" s="769"/>
      <c r="C20" s="769"/>
      <c r="D20" s="769"/>
      <c r="E20" s="769"/>
      <c r="F20" s="769"/>
      <c r="G20" s="769"/>
      <c r="H20" s="769"/>
      <c r="I20" s="769"/>
      <c r="J20" s="769"/>
      <c r="K20" s="769"/>
      <c r="L20" s="769"/>
      <c r="M20" s="770"/>
    </row>
    <row r="21" spans="1:13">
      <c r="A21" s="315" t="s">
        <v>288</v>
      </c>
      <c r="B21" s="769"/>
      <c r="C21" s="769"/>
      <c r="D21" s="769"/>
      <c r="E21" s="769"/>
      <c r="F21" s="769"/>
      <c r="G21" s="769"/>
      <c r="H21" s="769"/>
      <c r="I21" s="769"/>
      <c r="J21" s="769"/>
      <c r="K21" s="769"/>
      <c r="L21" s="769"/>
      <c r="M21" s="770"/>
    </row>
    <row r="22" spans="1:13">
      <c r="A22" s="315" t="s">
        <v>289</v>
      </c>
      <c r="B22" s="769"/>
      <c r="C22" s="769"/>
      <c r="D22" s="769"/>
      <c r="E22" s="769"/>
      <c r="F22" s="769"/>
      <c r="G22" s="769"/>
      <c r="H22" s="769"/>
      <c r="I22" s="769"/>
      <c r="J22" s="769"/>
      <c r="K22" s="769"/>
      <c r="L22" s="769"/>
      <c r="M22" s="770"/>
    </row>
    <row r="23" spans="1:13">
      <c r="A23" s="319" t="s">
        <v>297</v>
      </c>
      <c r="B23" s="320"/>
      <c r="C23" s="768" t="s">
        <v>298</v>
      </c>
      <c r="D23" s="768"/>
      <c r="E23" s="768"/>
      <c r="F23" s="769"/>
      <c r="G23" s="769"/>
      <c r="H23" s="769"/>
      <c r="I23" s="769"/>
      <c r="J23" s="769"/>
      <c r="K23" s="769"/>
      <c r="L23" s="769"/>
      <c r="M23" s="770"/>
    </row>
    <row r="24" spans="1:13">
      <c r="A24" s="751" t="s">
        <v>299</v>
      </c>
      <c r="B24" s="752"/>
      <c r="C24" s="752"/>
      <c r="D24" s="752"/>
      <c r="E24" s="321"/>
      <c r="F24" s="308"/>
      <c r="G24" s="308"/>
      <c r="H24" s="308"/>
      <c r="I24" s="308"/>
      <c r="J24" s="308"/>
      <c r="K24" s="308"/>
      <c r="L24" s="308"/>
      <c r="M24" s="308"/>
    </row>
    <row r="25" spans="1:13">
      <c r="A25" s="753" t="s">
        <v>300</v>
      </c>
      <c r="B25" s="754"/>
      <c r="C25" s="754"/>
      <c r="D25" s="754"/>
      <c r="E25" s="754"/>
      <c r="F25" s="754"/>
      <c r="G25" s="754"/>
      <c r="H25" s="754"/>
      <c r="I25" s="754"/>
      <c r="J25" s="754"/>
      <c r="K25" s="754"/>
      <c r="L25" s="754"/>
      <c r="M25" s="755"/>
    </row>
    <row r="26" spans="1:13" ht="25.5">
      <c r="A26" s="303" t="s">
        <v>301</v>
      </c>
      <c r="B26" s="743"/>
      <c r="C26" s="743"/>
      <c r="D26" s="752" t="s">
        <v>279</v>
      </c>
      <c r="E26" s="752"/>
      <c r="F26" s="752"/>
      <c r="G26" s="752"/>
      <c r="H26" s="305"/>
      <c r="I26" s="305"/>
      <c r="J26" s="743"/>
      <c r="K26" s="743"/>
      <c r="L26" s="743"/>
      <c r="M26" s="744"/>
    </row>
    <row r="27" spans="1:13">
      <c r="A27" s="756"/>
      <c r="B27" s="322"/>
      <c r="C27" s="323"/>
      <c r="D27" s="758" t="s">
        <v>302</v>
      </c>
      <c r="E27" s="759"/>
      <c r="F27" s="759"/>
      <c r="G27" s="760"/>
      <c r="H27" s="324"/>
      <c r="I27" s="324"/>
      <c r="J27" s="764" t="s">
        <v>292</v>
      </c>
      <c r="K27" s="766"/>
      <c r="L27" s="766" t="s">
        <v>293</v>
      </c>
      <c r="M27" s="740"/>
    </row>
    <row r="28" spans="1:13">
      <c r="A28" s="757"/>
      <c r="B28" s="325"/>
      <c r="C28" s="326"/>
      <c r="D28" s="761"/>
      <c r="E28" s="762"/>
      <c r="F28" s="762"/>
      <c r="G28" s="763"/>
      <c r="H28" s="327"/>
      <c r="I28" s="327"/>
      <c r="J28" s="765"/>
      <c r="K28" s="767"/>
      <c r="L28" s="767"/>
      <c r="M28" s="741"/>
    </row>
    <row r="29" spans="1:13">
      <c r="A29" s="742" t="s">
        <v>303</v>
      </c>
      <c r="B29" s="743"/>
      <c r="C29" s="743"/>
      <c r="D29" s="743"/>
      <c r="E29" s="743"/>
      <c r="F29" s="743"/>
      <c r="G29" s="743"/>
      <c r="H29" s="743"/>
      <c r="I29" s="743"/>
      <c r="J29" s="743"/>
      <c r="K29" s="743"/>
      <c r="L29" s="743"/>
      <c r="M29" s="744"/>
    </row>
    <row r="30" spans="1:13">
      <c r="A30" s="745"/>
      <c r="B30" s="746"/>
      <c r="C30" s="746"/>
      <c r="D30" s="746"/>
      <c r="E30" s="746"/>
      <c r="F30" s="746"/>
      <c r="G30" s="746"/>
      <c r="H30" s="746"/>
      <c r="I30" s="746"/>
      <c r="J30" s="746"/>
      <c r="K30" s="746"/>
      <c r="L30" s="746"/>
      <c r="M30" s="747"/>
    </row>
    <row r="31" spans="1:13" ht="15" thickBot="1">
      <c r="A31" s="748"/>
      <c r="B31" s="749"/>
      <c r="C31" s="749"/>
      <c r="D31" s="749"/>
      <c r="E31" s="749"/>
      <c r="F31" s="749"/>
      <c r="G31" s="749"/>
      <c r="H31" s="749"/>
      <c r="I31" s="749"/>
      <c r="J31" s="749"/>
      <c r="K31" s="749"/>
      <c r="L31" s="749"/>
      <c r="M31" s="750"/>
    </row>
  </sheetData>
  <mergeCells count="47">
    <mergeCell ref="A7:M10"/>
    <mergeCell ref="A1:H1"/>
    <mergeCell ref="I1:M1"/>
    <mergeCell ref="A2:M2"/>
    <mergeCell ref="B4:C4"/>
    <mergeCell ref="E4:G4"/>
    <mergeCell ref="A5:B5"/>
    <mergeCell ref="C5:E5"/>
    <mergeCell ref="F5:G5"/>
    <mergeCell ref="H5:I5"/>
    <mergeCell ref="A6:M6"/>
    <mergeCell ref="D3:M3"/>
    <mergeCell ref="A11:M11"/>
    <mergeCell ref="A12:J12"/>
    <mergeCell ref="K12:L12"/>
    <mergeCell ref="B13:J13"/>
    <mergeCell ref="K13:L15"/>
    <mergeCell ref="M13:M15"/>
    <mergeCell ref="B14:J14"/>
    <mergeCell ref="B15:J15"/>
    <mergeCell ref="C23:E23"/>
    <mergeCell ref="F23:M23"/>
    <mergeCell ref="A16:M16"/>
    <mergeCell ref="A17:B17"/>
    <mergeCell ref="L17:M17"/>
    <mergeCell ref="A18:B18"/>
    <mergeCell ref="C18:M18"/>
    <mergeCell ref="A19:J19"/>
    <mergeCell ref="K19:L19"/>
    <mergeCell ref="B20:J20"/>
    <mergeCell ref="K20:L22"/>
    <mergeCell ref="M20:M22"/>
    <mergeCell ref="B21:J21"/>
    <mergeCell ref="B22:J22"/>
    <mergeCell ref="M27:M28"/>
    <mergeCell ref="A29:M29"/>
    <mergeCell ref="A30:M31"/>
    <mergeCell ref="A24:D24"/>
    <mergeCell ref="A25:M25"/>
    <mergeCell ref="B26:C26"/>
    <mergeCell ref="D26:G26"/>
    <mergeCell ref="J26:M26"/>
    <mergeCell ref="A27:A28"/>
    <mergeCell ref="D27:G28"/>
    <mergeCell ref="J27:J28"/>
    <mergeCell ref="K27:K28"/>
    <mergeCell ref="L27:L28"/>
  </mergeCells>
  <pageMargins left="0.25" right="0.25" top="0.75" bottom="0.75" header="0.3" footer="0.3"/>
  <pageSetup scale="94"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9"/>
  <sheetViews>
    <sheetView zoomScale="62" zoomScaleNormal="62" workbookViewId="0">
      <pane xSplit="1" topLeftCell="B1" activePane="topRight" state="frozen"/>
      <selection pane="topRight" activeCell="I7" sqref="I7"/>
    </sheetView>
  </sheetViews>
  <sheetFormatPr baseColWidth="10" defaultRowHeight="12.75"/>
  <cols>
    <col min="1" max="1" width="35" customWidth="1"/>
    <col min="2" max="2" width="40" customWidth="1"/>
    <col min="3" max="3" width="41.42578125" customWidth="1"/>
    <col min="4" max="4" width="41.140625" customWidth="1"/>
    <col min="5" max="7" width="0" hidden="1" customWidth="1"/>
    <col min="8" max="8" width="13.7109375" customWidth="1"/>
    <col min="9" max="9" width="44.42578125" customWidth="1"/>
    <col min="10" max="10" width="35.28515625" hidden="1" customWidth="1"/>
    <col min="11" max="11" width="34.5703125" customWidth="1"/>
    <col min="12" max="12" width="71.5703125" customWidth="1"/>
    <col min="13" max="13" width="13" customWidth="1"/>
    <col min="14" max="14" width="38.42578125" customWidth="1"/>
    <col min="15" max="15" width="26" customWidth="1"/>
    <col min="16" max="16" width="24.85546875" customWidth="1"/>
    <col min="17" max="17" width="23.5703125" customWidth="1"/>
    <col min="18" max="18" width="24" customWidth="1"/>
    <col min="19" max="19" width="22.28515625" customWidth="1"/>
    <col min="20" max="20" width="4.28515625" customWidth="1"/>
    <col min="21" max="21" width="21.42578125" customWidth="1"/>
  </cols>
  <sheetData>
    <row r="1" spans="1:254" ht="15.75" customHeight="1">
      <c r="A1" s="802" t="s">
        <v>367</v>
      </c>
      <c r="B1" s="802"/>
      <c r="C1" s="802"/>
      <c r="D1" s="802"/>
      <c r="E1" s="802"/>
      <c r="F1" s="802"/>
      <c r="G1" s="802"/>
      <c r="H1" s="802"/>
      <c r="I1" s="802"/>
      <c r="J1" s="802"/>
      <c r="K1" s="802"/>
      <c r="L1" s="802"/>
    </row>
    <row r="2" spans="1:254" ht="45" customHeight="1">
      <c r="A2" s="803" t="s">
        <v>584</v>
      </c>
      <c r="B2" s="803"/>
      <c r="C2" s="803"/>
      <c r="D2" s="803"/>
      <c r="E2" s="803"/>
      <c r="F2" s="803"/>
      <c r="G2" s="803"/>
      <c r="H2" s="803"/>
      <c r="I2" s="803"/>
      <c r="J2" s="803"/>
      <c r="K2" s="803"/>
      <c r="L2" s="803"/>
    </row>
    <row r="3" spans="1:254" ht="45.75" customHeight="1">
      <c r="A3" s="127" t="s">
        <v>102</v>
      </c>
      <c r="B3" s="127" t="s">
        <v>259</v>
      </c>
      <c r="C3" s="127" t="s">
        <v>260</v>
      </c>
      <c r="D3" s="127" t="s">
        <v>261</v>
      </c>
      <c r="E3" s="127" t="s">
        <v>201</v>
      </c>
      <c r="F3" s="127" t="s">
        <v>202</v>
      </c>
      <c r="G3" s="127" t="s">
        <v>203</v>
      </c>
      <c r="H3" s="127" t="s">
        <v>206</v>
      </c>
      <c r="I3" s="291" t="s">
        <v>11</v>
      </c>
      <c r="J3" s="556" t="s">
        <v>11</v>
      </c>
      <c r="K3" s="804" t="s">
        <v>487</v>
      </c>
      <c r="L3" s="804"/>
    </row>
    <row r="4" spans="1:254" s="58" customFormat="1" ht="207.75" customHeight="1">
      <c r="A4" s="111" t="s">
        <v>265</v>
      </c>
      <c r="B4" s="111" t="str">
        <f>VLOOKUP('1-Informations Candidat'!$B$5,Data!$A$25:$E$27,3,FALSE)</f>
        <v>Degré de maturité : 
--prendre en compte les résultats du diagnostic  initial/de renouvellement  et agir de manière non ciblée
--développer les indicateurs du GA par catégories de denrées, catégories de conditionnement/rayons et type de vente
--biper systématiquement les invendus sur tous les produits avec un gene code (dont rayons trad et fruits et légumes)</v>
      </c>
      <c r="C4" s="111" t="str">
        <f>VLOOKUP('1-Informations Candidat'!$B$5,Data!$A$25:$E$27,4,FALSE)</f>
        <v>Degré de maturité : 
--prendre en compte les résultats du  diagnostic  initial/renouvellement  et agir de manière ciblée
--cibler en interne les sources de GA par catégories de denrées, catégories de conditionnement/rayons et type de vente 
--suivre la mise en place des actions
--tableau d'indicateurs formalisé et partagé avec le personnel
--biper systématiquement les invendus sur au moins un rayon sans produit avec un gene code (notamment rayons trad et fruits et légumes)</v>
      </c>
      <c r="D4" s="111" t="str">
        <f>VLOOKUP('1-Informations Candidat'!$B$5,Data!$A$25:$E$27,5,FALSE)</f>
        <v>Degré de maturité : 
--prendre en compte les résultats du diagnostic initial/renouvellement et agir de manière ciblée avec un suivi de la progression 
--cibler en interne les sources de GA par catégories de denrées, catégories de conditionnement/rayons et type de vente 
--évaluer la performance des actions mises en place et les adapter au besoin
--tableau d'indicateurs formalisé et partagé avec le personnel
--biper systématiquement les invendus sur tous les rayons (y compris rayons trad sur produits non emballés)</v>
      </c>
      <c r="E4" s="111"/>
      <c r="F4" s="111"/>
      <c r="G4" s="111"/>
      <c r="H4" s="290"/>
      <c r="I4" s="111" t="s">
        <v>644</v>
      </c>
      <c r="J4" s="276"/>
      <c r="K4" s="111" t="s">
        <v>271</v>
      </c>
      <c r="L4" s="290"/>
    </row>
    <row r="5" spans="1:254" s="58" customFormat="1" ht="179.25" customHeight="1">
      <c r="A5" s="800" t="s">
        <v>639</v>
      </c>
      <c r="B5" s="800"/>
      <c r="C5" s="800"/>
      <c r="D5" s="801"/>
      <c r="E5" s="123"/>
      <c r="F5" s="123"/>
      <c r="G5" s="123"/>
      <c r="H5" s="290"/>
      <c r="I5" s="531" t="s">
        <v>646</v>
      </c>
      <c r="J5" s="294"/>
      <c r="K5" s="111" t="s">
        <v>516</v>
      </c>
      <c r="L5" s="290"/>
    </row>
    <row r="6" spans="1:254" s="58" customFormat="1" ht="40.5" customHeight="1">
      <c r="A6" s="532" t="s">
        <v>102</v>
      </c>
      <c r="B6" s="532" t="s">
        <v>268</v>
      </c>
      <c r="C6" s="532" t="s">
        <v>270</v>
      </c>
      <c r="D6" s="532" t="s">
        <v>269</v>
      </c>
      <c r="E6" s="127" t="s">
        <v>201</v>
      </c>
      <c r="F6" s="127" t="s">
        <v>202</v>
      </c>
      <c r="G6" s="127" t="s">
        <v>203</v>
      </c>
      <c r="H6" s="532" t="s">
        <v>206</v>
      </c>
      <c r="I6" s="291" t="s">
        <v>11</v>
      </c>
      <c r="J6" s="294"/>
      <c r="K6" s="805" t="s">
        <v>487</v>
      </c>
      <c r="L6" s="806"/>
    </row>
    <row r="7" spans="1:254" s="58" customFormat="1" ht="245.25" customHeight="1">
      <c r="A7" s="111" t="s">
        <v>266</v>
      </c>
      <c r="B7" s="111" t="str">
        <f>VLOOKUP('1-Informations Candidat'!$B$5,Data!$A$29:$E$31,3,FALSE)</f>
        <v>Taux de casse nette (montant € casse nette / CA alimentaire) :
&lt; 400 m² : Entre 1,0 et 0,71%
400 à 2500 m² : Entre 0,80 et 0,61%
&gt;2500 m² : Entre 0,70 et 0,51%</v>
      </c>
      <c r="C7" s="111" t="str">
        <f>VLOOKUP('1-Informations Candidat'!$B$5,Data!$A$29:$E$31,4,FALSE)</f>
        <v>Taux de casse nette (montant € casse nette / CA alimentaire) :
&lt; 400 m² : Entre 0,70 et 0,40%
400 à 2500 m² : Entre 0,60 et 0,30%
&gt;2500 m² : Entre 0,50 et 0,25%</v>
      </c>
      <c r="D7" s="111" t="str">
        <f>VLOOKUP('1-Informations Candidat'!$B$5,Data!$A$29:$E$31,5,FALSE)</f>
        <v>Taux de casse nette (montant € casse nette / CA alimentaire) :
&lt; 400 m² : &lt; 0,40%
400 à 2500 m² : &lt; 0,30%
&gt;2500 m² : &lt; 0,25%</v>
      </c>
      <c r="E7" s="111"/>
      <c r="F7" s="111"/>
      <c r="G7" s="111"/>
      <c r="H7" s="290"/>
      <c r="I7" s="617" t="s">
        <v>645</v>
      </c>
      <c r="J7" s="294"/>
      <c r="K7" s="111" t="s">
        <v>272</v>
      </c>
      <c r="L7" s="290"/>
    </row>
    <row r="8" spans="1:254" s="170" customFormat="1" ht="17.25" customHeight="1">
      <c r="A8" s="168"/>
      <c r="B8" s="168"/>
      <c r="C8" s="168"/>
      <c r="D8" s="168"/>
      <c r="E8" s="168"/>
      <c r="F8" s="168"/>
      <c r="G8" s="168"/>
      <c r="H8" s="168"/>
      <c r="I8" s="169"/>
    </row>
    <row r="9" spans="1:254" s="167" customFormat="1" ht="55.5" customHeight="1">
      <c r="A9" s="171"/>
      <c r="B9" s="171"/>
      <c r="C9" s="171"/>
      <c r="D9" s="171"/>
      <c r="E9" s="171"/>
      <c r="F9" s="171"/>
      <c r="G9" s="172"/>
      <c r="H9" s="172"/>
      <c r="I9" s="562" t="s">
        <v>488</v>
      </c>
      <c r="J9" s="172"/>
      <c r="K9" s="111" t="s">
        <v>534</v>
      </c>
      <c r="L9" s="290"/>
      <c r="M9" s="172"/>
      <c r="N9" s="144"/>
      <c r="O9" s="144"/>
      <c r="P9" s="144"/>
      <c r="Q9" s="144"/>
      <c r="R9" s="144"/>
      <c r="S9" s="144"/>
      <c r="T9" s="144"/>
      <c r="U9" s="144"/>
      <c r="V9" s="144"/>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172"/>
      <c r="BT9" s="172"/>
      <c r="BU9" s="172"/>
      <c r="BV9" s="172"/>
      <c r="BW9" s="172"/>
      <c r="BX9" s="172"/>
      <c r="BY9" s="172"/>
      <c r="BZ9" s="172"/>
      <c r="CA9" s="172"/>
      <c r="CB9" s="172"/>
      <c r="CC9" s="172"/>
      <c r="CD9" s="172"/>
      <c r="CE9" s="172"/>
      <c r="CF9" s="172"/>
      <c r="CG9" s="172"/>
      <c r="CH9" s="172"/>
      <c r="CI9" s="172"/>
      <c r="CJ9" s="172"/>
      <c r="CK9" s="172"/>
      <c r="CL9" s="172"/>
      <c r="CM9" s="172"/>
      <c r="CN9" s="172"/>
      <c r="CO9" s="172"/>
      <c r="CP9" s="172"/>
      <c r="CQ9" s="172"/>
      <c r="CR9" s="172"/>
      <c r="CS9" s="172"/>
      <c r="CT9" s="172"/>
      <c r="CU9" s="172"/>
      <c r="CV9" s="172"/>
      <c r="CW9" s="172"/>
      <c r="CX9" s="172"/>
      <c r="CY9" s="172"/>
      <c r="CZ9" s="172"/>
      <c r="DA9" s="172"/>
      <c r="DB9" s="172"/>
      <c r="DC9" s="172"/>
      <c r="DD9" s="172"/>
      <c r="DE9" s="172"/>
      <c r="DF9" s="172"/>
      <c r="DG9" s="172"/>
      <c r="DH9" s="172"/>
      <c r="DI9" s="172"/>
      <c r="DJ9" s="172"/>
      <c r="DK9" s="172"/>
      <c r="DL9" s="172"/>
      <c r="DM9" s="172"/>
      <c r="DN9" s="172"/>
      <c r="DO9" s="172"/>
      <c r="DP9" s="172"/>
      <c r="DQ9" s="172"/>
      <c r="DR9" s="172"/>
      <c r="DS9" s="172"/>
      <c r="DT9" s="172"/>
      <c r="DU9" s="172"/>
      <c r="DV9" s="172"/>
      <c r="DW9" s="172"/>
      <c r="DX9" s="172"/>
      <c r="DY9" s="172"/>
      <c r="DZ9" s="172"/>
      <c r="EA9" s="172"/>
      <c r="EB9" s="172"/>
      <c r="EC9" s="172"/>
      <c r="ED9" s="172"/>
      <c r="EE9" s="172"/>
      <c r="EF9" s="172"/>
      <c r="EG9" s="172"/>
      <c r="EH9" s="172"/>
      <c r="EI9" s="172"/>
      <c r="EJ9" s="172"/>
      <c r="EK9" s="172"/>
      <c r="EL9" s="172"/>
      <c r="EM9" s="172"/>
      <c r="EN9" s="172"/>
      <c r="EO9" s="172"/>
      <c r="EP9" s="172"/>
      <c r="EQ9" s="172"/>
      <c r="ER9" s="172"/>
      <c r="ES9" s="172"/>
      <c r="ET9" s="172"/>
      <c r="EU9" s="172"/>
      <c r="EV9" s="172"/>
      <c r="EW9" s="172"/>
      <c r="EX9" s="172"/>
      <c r="EY9" s="172"/>
      <c r="EZ9" s="172"/>
      <c r="FA9" s="172"/>
      <c r="FB9" s="172"/>
      <c r="FC9" s="172"/>
      <c r="FD9" s="172"/>
      <c r="FE9" s="172"/>
      <c r="FF9" s="172"/>
      <c r="FG9" s="172"/>
      <c r="FH9" s="172"/>
      <c r="FI9" s="172"/>
      <c r="FJ9" s="172"/>
      <c r="FK9" s="172"/>
      <c r="FL9" s="172"/>
      <c r="FM9" s="172"/>
      <c r="FN9" s="172"/>
      <c r="FO9" s="172"/>
      <c r="FP9" s="172"/>
      <c r="FQ9" s="172"/>
      <c r="FR9" s="172"/>
      <c r="FS9" s="172"/>
      <c r="FT9" s="172"/>
      <c r="FU9" s="172"/>
      <c r="FV9" s="172"/>
      <c r="FW9" s="172"/>
      <c r="FX9" s="172"/>
      <c r="FY9" s="172"/>
      <c r="FZ9" s="172"/>
      <c r="GA9" s="172"/>
      <c r="GB9" s="172"/>
      <c r="GC9" s="172"/>
      <c r="GD9" s="172"/>
      <c r="GE9" s="172"/>
      <c r="GF9" s="172"/>
      <c r="GG9" s="172"/>
      <c r="GH9" s="172"/>
      <c r="GI9" s="172"/>
      <c r="GJ9" s="172"/>
      <c r="GK9" s="172"/>
      <c r="GL9" s="172"/>
      <c r="GM9" s="172"/>
      <c r="GN9" s="172"/>
      <c r="GO9" s="172"/>
      <c r="GP9" s="172"/>
      <c r="GQ9" s="172"/>
      <c r="GR9" s="172"/>
      <c r="GS9" s="172"/>
      <c r="GT9" s="172"/>
      <c r="GU9" s="172"/>
      <c r="GV9" s="172"/>
      <c r="GW9" s="172"/>
      <c r="GX9" s="172"/>
      <c r="GY9" s="172"/>
      <c r="GZ9" s="172"/>
      <c r="HA9" s="172"/>
      <c r="HB9" s="172"/>
      <c r="HC9" s="172"/>
      <c r="HD9" s="172"/>
      <c r="HE9" s="172"/>
      <c r="HF9" s="172"/>
      <c r="HG9" s="172"/>
      <c r="HH9" s="172"/>
      <c r="HI9" s="172"/>
      <c r="HJ9" s="172"/>
      <c r="HK9" s="172"/>
      <c r="HL9" s="172"/>
      <c r="HM9" s="172"/>
      <c r="HN9" s="172"/>
      <c r="HO9" s="172"/>
      <c r="HP9" s="172"/>
      <c r="HQ9" s="172"/>
      <c r="HR9" s="172"/>
      <c r="HS9" s="172"/>
      <c r="HT9" s="172"/>
      <c r="HU9" s="172"/>
      <c r="HV9" s="172"/>
      <c r="HW9" s="172"/>
      <c r="HX9" s="172"/>
      <c r="HY9" s="172"/>
      <c r="HZ9" s="172"/>
      <c r="IA9" s="172"/>
      <c r="IB9" s="172"/>
      <c r="IC9" s="172"/>
      <c r="ID9" s="172"/>
      <c r="IE9" s="172"/>
      <c r="IF9" s="172"/>
      <c r="IG9" s="172"/>
      <c r="IH9" s="172"/>
      <c r="II9" s="172"/>
      <c r="IJ9" s="172"/>
      <c r="IK9" s="172"/>
      <c r="IL9" s="172"/>
      <c r="IM9" s="172"/>
      <c r="IN9" s="172"/>
      <c r="IO9" s="172"/>
      <c r="IP9" s="172"/>
      <c r="IQ9" s="172"/>
      <c r="IR9" s="172"/>
      <c r="IS9" s="172"/>
      <c r="IT9" s="174"/>
    </row>
    <row r="10" spans="1:254" s="89" customFormat="1" ht="26.25" customHeight="1">
      <c r="A10" s="118"/>
      <c r="B10" s="118"/>
      <c r="C10" s="118"/>
      <c r="D10" s="118"/>
      <c r="E10" s="118"/>
      <c r="F10" s="118"/>
      <c r="G10" s="118"/>
      <c r="H10" s="118"/>
      <c r="I10" s="118"/>
      <c r="J10" s="118"/>
      <c r="K10" s="118"/>
      <c r="L10" s="555"/>
      <c r="M10" s="118"/>
      <c r="N10" s="799" t="s">
        <v>510</v>
      </c>
      <c r="O10" s="799"/>
      <c r="P10" s="799"/>
      <c r="Q10" s="799"/>
      <c r="R10" s="799"/>
      <c r="S10" s="799"/>
      <c r="T10" s="799"/>
      <c r="U10" s="169"/>
      <c r="V10" s="170"/>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118"/>
      <c r="FK10" s="118"/>
      <c r="FL10" s="118"/>
      <c r="FM10" s="118"/>
      <c r="FN10" s="118"/>
      <c r="FO10" s="118"/>
      <c r="FP10" s="118"/>
      <c r="FQ10" s="118"/>
      <c r="FR10" s="118"/>
      <c r="FS10" s="118"/>
      <c r="FT10" s="118"/>
      <c r="FU10" s="118"/>
      <c r="FV10" s="118"/>
      <c r="FW10" s="118"/>
      <c r="FX10" s="118"/>
      <c r="FY10" s="118"/>
      <c r="FZ10" s="118"/>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8"/>
      <c r="HS10" s="118"/>
      <c r="HT10" s="118"/>
      <c r="HU10" s="118"/>
      <c r="HV10" s="118"/>
      <c r="HW10" s="118"/>
      <c r="HX10" s="118"/>
      <c r="HY10" s="118"/>
      <c r="HZ10" s="118"/>
      <c r="IA10" s="118"/>
      <c r="IB10" s="118"/>
      <c r="IC10" s="118"/>
      <c r="ID10" s="118"/>
      <c r="IE10" s="118"/>
      <c r="IF10" s="118"/>
      <c r="IG10" s="118"/>
      <c r="IH10" s="118"/>
      <c r="II10" s="118"/>
      <c r="IJ10" s="118"/>
      <c r="IK10" s="118"/>
      <c r="IL10" s="118"/>
      <c r="IM10" s="118"/>
      <c r="IN10" s="118"/>
      <c r="IO10" s="118"/>
      <c r="IP10" s="118"/>
      <c r="IQ10" s="118"/>
      <c r="IR10" s="118"/>
      <c r="IS10" s="118"/>
      <c r="IT10" s="177"/>
    </row>
    <row r="11" spans="1:254" ht="25.5">
      <c r="A11" s="523"/>
      <c r="B11" s="523"/>
      <c r="C11" s="523"/>
      <c r="D11" s="523"/>
      <c r="E11" s="523"/>
      <c r="F11" s="523"/>
      <c r="G11" s="523"/>
      <c r="H11" s="523"/>
      <c r="I11" s="523"/>
      <c r="J11" s="523"/>
      <c r="K11" s="523"/>
      <c r="L11" s="523"/>
      <c r="M11" s="524"/>
      <c r="N11" s="526"/>
      <c r="O11" s="522" t="s">
        <v>505</v>
      </c>
      <c r="P11" s="521" t="s">
        <v>499</v>
      </c>
      <c r="Q11" s="88"/>
      <c r="R11" s="88"/>
      <c r="S11" s="88"/>
      <c r="T11" s="88"/>
      <c r="U11" s="88"/>
      <c r="V11" s="88"/>
      <c r="W11" s="88"/>
    </row>
    <row r="12" spans="1:254" ht="24.75" customHeight="1">
      <c r="M12" s="88"/>
      <c r="N12" s="525" t="s">
        <v>506</v>
      </c>
      <c r="O12" s="520">
        <v>60</v>
      </c>
      <c r="P12" s="520">
        <v>0.18</v>
      </c>
      <c r="Q12" s="88"/>
      <c r="R12" s="88"/>
      <c r="S12" s="88"/>
      <c r="T12" s="88"/>
      <c r="U12" s="521" t="s">
        <v>509</v>
      </c>
      <c r="V12" s="520">
        <f>(O12*P12+O13*P13)/100</f>
        <v>0.35600000000000004</v>
      </c>
      <c r="W12" s="88"/>
    </row>
    <row r="13" spans="1:254" ht="24" customHeight="1">
      <c r="M13" s="88"/>
      <c r="N13" s="521" t="s">
        <v>507</v>
      </c>
      <c r="O13" s="520">
        <v>40</v>
      </c>
      <c r="P13" s="520">
        <v>0.62</v>
      </c>
      <c r="Q13" s="88"/>
      <c r="R13" s="88"/>
      <c r="S13" s="88"/>
      <c r="T13" s="88"/>
      <c r="U13" s="88"/>
      <c r="V13" s="88"/>
      <c r="W13" s="88"/>
    </row>
    <row r="14" spans="1:254">
      <c r="M14" s="88"/>
      <c r="N14" s="88"/>
      <c r="O14" s="88"/>
      <c r="P14" s="88"/>
      <c r="Q14" s="88"/>
      <c r="R14" s="88"/>
      <c r="S14" s="88"/>
      <c r="T14" s="88"/>
      <c r="U14" s="88"/>
      <c r="V14" s="88"/>
      <c r="W14" s="88"/>
    </row>
    <row r="15" spans="1:254">
      <c r="M15" s="88"/>
      <c r="N15" s="88"/>
      <c r="O15" s="88"/>
      <c r="P15" s="88"/>
      <c r="Q15" s="88"/>
      <c r="R15" s="88"/>
      <c r="S15" s="88"/>
      <c r="T15" s="88"/>
      <c r="U15" s="88"/>
      <c r="V15" s="88"/>
      <c r="W15" s="88"/>
    </row>
    <row r="16" spans="1:254" ht="25.5">
      <c r="M16" s="88"/>
      <c r="N16" s="88"/>
      <c r="O16" s="521" t="s">
        <v>511</v>
      </c>
      <c r="P16" s="521" t="s">
        <v>512</v>
      </c>
      <c r="Q16" s="521" t="s">
        <v>513</v>
      </c>
      <c r="R16" s="521" t="s">
        <v>514</v>
      </c>
      <c r="S16" s="527" t="s">
        <v>515</v>
      </c>
      <c r="T16" s="529"/>
      <c r="U16" s="88"/>
      <c r="V16" s="88"/>
      <c r="W16" s="88"/>
    </row>
    <row r="17" spans="13:23" ht="31.5" customHeight="1">
      <c r="M17" s="88"/>
      <c r="N17" s="521" t="s">
        <v>506</v>
      </c>
      <c r="O17" s="520">
        <f>(0.2*O12)/100</f>
        <v>0.12</v>
      </c>
      <c r="P17" s="520">
        <f>(0.16*O12)/100</f>
        <v>9.6000000000000002E-2</v>
      </c>
      <c r="Q17" s="520">
        <f>(0.15*O12)/100</f>
        <v>0.09</v>
      </c>
      <c r="R17" s="520">
        <f>(0.11*O12)/100</f>
        <v>6.6000000000000003E-2</v>
      </c>
      <c r="S17" s="528">
        <f>(0.1*O12)/100</f>
        <v>0.06</v>
      </c>
      <c r="T17" s="530"/>
      <c r="U17" s="521" t="s">
        <v>508</v>
      </c>
      <c r="V17" s="520"/>
      <c r="W17" s="88"/>
    </row>
    <row r="18" spans="13:23" ht="28.5" customHeight="1">
      <c r="M18" s="88"/>
      <c r="N18" s="521" t="s">
        <v>507</v>
      </c>
      <c r="O18" s="520">
        <f>(1*O13)/100</f>
        <v>0.4</v>
      </c>
      <c r="P18" s="520">
        <f>(0.81*O13)/100</f>
        <v>0.32400000000000007</v>
      </c>
      <c r="Q18" s="520">
        <f>(0.8*O13)/100</f>
        <v>0.32</v>
      </c>
      <c r="R18" s="520">
        <f>(0.51*O13)/100</f>
        <v>0.20399999999999999</v>
      </c>
      <c r="S18" s="528">
        <f>(0.5*O13)/100</f>
        <v>0.2</v>
      </c>
      <c r="T18" s="530"/>
      <c r="U18" s="524"/>
      <c r="V18" s="88"/>
      <c r="W18" s="88"/>
    </row>
    <row r="19" spans="13:23">
      <c r="M19" s="88"/>
      <c r="N19" s="88"/>
      <c r="O19" s="88"/>
      <c r="P19" s="88"/>
      <c r="Q19" s="88"/>
      <c r="R19" s="88"/>
      <c r="S19" s="88"/>
      <c r="T19" s="88"/>
      <c r="U19" s="88"/>
      <c r="V19" s="88"/>
      <c r="W19" s="88"/>
    </row>
  </sheetData>
  <mergeCells count="6">
    <mergeCell ref="N10:T10"/>
    <mergeCell ref="A5:D5"/>
    <mergeCell ref="A1:L1"/>
    <mergeCell ref="A2:L2"/>
    <mergeCell ref="K3:L3"/>
    <mergeCell ref="K6:L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1</vt:i4>
      </vt:variant>
    </vt:vector>
  </HeadingPairs>
  <TitlesOfParts>
    <vt:vector size="22" baseType="lpstr">
      <vt:lpstr>Sommaire</vt:lpstr>
      <vt:lpstr>1-Informations Candidat</vt:lpstr>
      <vt:lpstr>2-Annexe Eligibilité groupe</vt:lpstr>
      <vt:lpstr>2-Plan d'audit OC</vt:lpstr>
      <vt:lpstr>3-PV clôture OC</vt:lpstr>
      <vt:lpstr>4-Initial - Synthèse &amp; Notation</vt:lpstr>
      <vt:lpstr>4.1-Initial - Non-conformités</vt:lpstr>
      <vt:lpstr>4.1.1-Rapport NC</vt:lpstr>
      <vt:lpstr>4.2-Initial - DA transversal</vt:lpstr>
      <vt:lpstr>4.3-Initial - DA1</vt:lpstr>
      <vt:lpstr>4.4-Initial - DA2</vt:lpstr>
      <vt:lpstr>4.5-Initial - DA3</vt:lpstr>
      <vt:lpstr>5-Suivi - Synthèse &amp; Notation</vt:lpstr>
      <vt:lpstr>5.1-Suivi - Non-conformités</vt:lpstr>
      <vt:lpstr>6-Durées d'audit</vt:lpstr>
      <vt:lpstr>7-Contrôle usage marque</vt:lpstr>
      <vt:lpstr>Data</vt:lpstr>
      <vt:lpstr>7-Durée GMS, métiers de bouche</vt:lpstr>
      <vt:lpstr>8-Durée Grossistes</vt:lpstr>
      <vt:lpstr>9-Durée Siège</vt:lpstr>
      <vt:lpstr>Contrôle Résultat</vt:lpstr>
      <vt:lpstr>'7-Contrôle usage marque'!Zone_d_impression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leroy perrine</dc:creator>
  <cp:lastModifiedBy>usradm</cp:lastModifiedBy>
  <cp:lastPrinted>2023-01-13T11:06:42Z</cp:lastPrinted>
  <dcterms:created xsi:type="dcterms:W3CDTF">2021-07-12T10:51:43Z</dcterms:created>
  <dcterms:modified xsi:type="dcterms:W3CDTF">2023-01-18T16:09:32Z</dcterms:modified>
</cp:coreProperties>
</file>