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5 - CARBURANTS\CARBURANTS ALTERNATIFS\Directive 201494 et CANCA\26. Comparaison coûts carburants en station\Affichages\Affichage 1 du 7 décembre 2020 au 6 mars 2021\"/>
    </mc:Choice>
  </mc:AlternateContent>
  <bookViews>
    <workbookView xWindow="0" yWindow="0" windowWidth="20490" windowHeight="7620"/>
  </bookViews>
  <sheets>
    <sheet name="Feuil1" sheetId="1" r:id="rId1"/>
  </sheets>
  <definedNames>
    <definedName name="_xlnm.Print_Area" localSheetId="0">Feuil1!$A$1:$J$22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J8" i="1" l="1"/>
  <c r="J11" i="1"/>
  <c r="J17" i="1"/>
  <c r="J5" i="1"/>
  <c r="H14" i="1"/>
  <c r="G20" i="1" l="1"/>
  <c r="J20" i="1" s="1"/>
  <c r="G17" i="1"/>
  <c r="G14" i="1"/>
  <c r="J14" i="1" s="1"/>
  <c r="G11" i="1"/>
  <c r="G8" i="1"/>
  <c r="G5" i="1"/>
</calcChain>
</file>

<file path=xl/sharedStrings.xml><?xml version="1.0" encoding="utf-8"?>
<sst xmlns="http://schemas.openxmlformats.org/spreadsheetml/2006/main" count="65" uniqueCount="52">
  <si>
    <t>208</t>
  </si>
  <si>
    <t>PEUGEOT</t>
  </si>
  <si>
    <t>CLIO</t>
  </si>
  <si>
    <t>RENAULT</t>
  </si>
  <si>
    <t>SANDERO</t>
  </si>
  <si>
    <t>DACIA</t>
  </si>
  <si>
    <t>C3</t>
  </si>
  <si>
    <t>CITROEN</t>
  </si>
  <si>
    <t>MOKKA</t>
  </si>
  <si>
    <t>OPEL</t>
  </si>
  <si>
    <t>PANDA</t>
  </si>
  <si>
    <t>FIAT</t>
  </si>
  <si>
    <t>ZOE</t>
  </si>
  <si>
    <t>MODEL 3</t>
  </si>
  <si>
    <t>TESLA</t>
  </si>
  <si>
    <t>LEAF 40kWh</t>
  </si>
  <si>
    <t>NISSAN</t>
  </si>
  <si>
    <t>LEON</t>
  </si>
  <si>
    <t>SEAT</t>
  </si>
  <si>
    <t>POLO</t>
  </si>
  <si>
    <t>VOLKSWAGEN</t>
  </si>
  <si>
    <t>OCTAVIA</t>
  </si>
  <si>
    <t>SKODA</t>
  </si>
  <si>
    <t>MIRAI</t>
  </si>
  <si>
    <t>TOYOTA</t>
  </si>
  <si>
    <t>NEXO</t>
  </si>
  <si>
    <t>HYUNDAI</t>
  </si>
  <si>
    <t>Carburant ou énergie</t>
  </si>
  <si>
    <t>Prix du carburant ou de l'énergie</t>
  </si>
  <si>
    <t>Unité de prix</t>
  </si>
  <si>
    <t>€/l</t>
  </si>
  <si>
    <t>€/kg</t>
  </si>
  <si>
    <t>Unité de consommation</t>
  </si>
  <si>
    <t>l</t>
  </si>
  <si>
    <t>kg</t>
  </si>
  <si>
    <t>€/kWh</t>
  </si>
  <si>
    <t>Consommation haute pour 100 kilomètres parcourus</t>
  </si>
  <si>
    <t>kWh</t>
  </si>
  <si>
    <t>Coût du carburant ou de l'énergie en euros pour 100 km parcourus</t>
  </si>
  <si>
    <t>Essence E10</t>
  </si>
  <si>
    <t>Gazole B7</t>
  </si>
  <si>
    <t>GPL-c</t>
  </si>
  <si>
    <t>Electricité (charge à domicile)</t>
  </si>
  <si>
    <t>Gaz naturel comprimé</t>
  </si>
  <si>
    <t>Nombre d'immatriculations</t>
  </si>
  <si>
    <t>Consommation de référence pour 100 kilomètres parcourus</t>
  </si>
  <si>
    <t>Modèle de véhicule</t>
  </si>
  <si>
    <t>Marque du véhicule</t>
  </si>
  <si>
    <t>Hydrogène*</t>
  </si>
  <si>
    <t>* Seuls 2 modèles de véhicule roulant à l'hydrogène ont été immatriculés en 2019</t>
  </si>
  <si>
    <t>Calcul du coût des carburants</t>
  </si>
  <si>
    <t>(affichage du 7 décembre 2020 au 6 mars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</si>
</sst>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49" fontId="0" fillId="0" borderId="5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2" fontId="0" fillId="0" borderId="13" xfId="0" applyNumberFormat="1" applyFill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L7" sqref="L7"/>
    </sheetView>
  </sheetViews>
  <sheetFormatPr baseColWidth="10" defaultRowHeight="15" x14ac:dyDescent="0.25"/>
  <cols>
    <col min="1" max="1" width="22.28515625" style="1" customWidth="1"/>
    <col min="3" max="3" width="13.5703125" bestFit="1" customWidth="1"/>
    <col min="4" max="4" width="18.28515625" customWidth="1"/>
    <col min="5" max="5" width="25.140625" customWidth="1"/>
    <col min="6" max="6" width="15.140625" customWidth="1"/>
    <col min="7" max="7" width="28.5703125" customWidth="1"/>
    <col min="8" max="8" width="17.42578125" customWidth="1"/>
    <col min="10" max="10" width="30.85546875" customWidth="1"/>
  </cols>
  <sheetData>
    <row r="1" spans="1:10" ht="48.75" customHeight="1" x14ac:dyDescent="0.25">
      <c r="A1" s="46" t="s">
        <v>50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25" customHeight="1" x14ac:dyDescent="0.25">
      <c r="A2" s="52" t="s">
        <v>51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</row>
    <row r="4" spans="1:10" s="2" customFormat="1" ht="48.75" customHeight="1" thickBot="1" x14ac:dyDescent="0.3">
      <c r="A4" s="3" t="s">
        <v>27</v>
      </c>
      <c r="B4" s="4" t="s">
        <v>46</v>
      </c>
      <c r="C4" s="4" t="s">
        <v>47</v>
      </c>
      <c r="D4" s="4" t="s">
        <v>44</v>
      </c>
      <c r="E4" s="4" t="s">
        <v>36</v>
      </c>
      <c r="F4" s="4" t="s">
        <v>32</v>
      </c>
      <c r="G4" s="4" t="s">
        <v>45</v>
      </c>
      <c r="H4" s="4" t="s">
        <v>28</v>
      </c>
      <c r="I4" s="4" t="s">
        <v>29</v>
      </c>
      <c r="J4" s="5" t="s">
        <v>38</v>
      </c>
    </row>
    <row r="5" spans="1:10" x14ac:dyDescent="0.25">
      <c r="A5" s="44" t="s">
        <v>39</v>
      </c>
      <c r="B5" s="6" t="s">
        <v>0</v>
      </c>
      <c r="C5" s="6" t="s">
        <v>1</v>
      </c>
      <c r="D5" s="7">
        <v>32766</v>
      </c>
      <c r="E5" s="8">
        <v>6.06</v>
      </c>
      <c r="F5" s="18" t="s">
        <v>33</v>
      </c>
      <c r="G5" s="37">
        <f>SUMPRODUCT(E5:E7,D5:D7)/SUM(D5:D7)</f>
        <v>6.3312929448558153</v>
      </c>
      <c r="H5" s="31">
        <v>1.323</v>
      </c>
      <c r="I5" s="30" t="s">
        <v>30</v>
      </c>
      <c r="J5" s="26">
        <f>G5*H5</f>
        <v>8.3763005660442431</v>
      </c>
    </row>
    <row r="6" spans="1:10" x14ac:dyDescent="0.25">
      <c r="A6" s="42"/>
      <c r="B6" s="9" t="s">
        <v>2</v>
      </c>
      <c r="C6" s="9" t="s">
        <v>3</v>
      </c>
      <c r="D6" s="10">
        <v>32101</v>
      </c>
      <c r="E6" s="11">
        <v>6.3550000000000004</v>
      </c>
      <c r="F6" s="19"/>
      <c r="G6" s="38"/>
      <c r="H6" s="32"/>
      <c r="I6" s="19"/>
      <c r="J6" s="27"/>
    </row>
    <row r="7" spans="1:10" x14ac:dyDescent="0.25">
      <c r="A7" s="45"/>
      <c r="B7" s="15" t="s">
        <v>4</v>
      </c>
      <c r="C7" s="15" t="s">
        <v>5</v>
      </c>
      <c r="D7" s="16">
        <v>22105</v>
      </c>
      <c r="E7" s="17">
        <v>6.6989999999999998</v>
      </c>
      <c r="F7" s="20"/>
      <c r="G7" s="39"/>
      <c r="H7" s="33"/>
      <c r="I7" s="20"/>
      <c r="J7" s="28"/>
    </row>
    <row r="8" spans="1:10" x14ac:dyDescent="0.25">
      <c r="A8" s="42" t="s">
        <v>40</v>
      </c>
      <c r="B8" s="9" t="s">
        <v>2</v>
      </c>
      <c r="C8" s="9" t="s">
        <v>3</v>
      </c>
      <c r="D8" s="10">
        <v>21187</v>
      </c>
      <c r="E8" s="11">
        <v>5.1660000000000004</v>
      </c>
      <c r="F8" s="21" t="s">
        <v>33</v>
      </c>
      <c r="G8" s="40">
        <f>SUMPRODUCT(E8:E10,D8:D10)/SUM(D8:D10)</f>
        <v>5.1225697891586597</v>
      </c>
      <c r="H8" s="32">
        <v>1.2270000000000001</v>
      </c>
      <c r="I8" s="19" t="s">
        <v>30</v>
      </c>
      <c r="J8" s="27">
        <f t="shared" ref="J8" si="0">G8*H8</f>
        <v>6.2853931312976759</v>
      </c>
    </row>
    <row r="9" spans="1:10" x14ac:dyDescent="0.25">
      <c r="A9" s="42"/>
      <c r="B9" s="9" t="s">
        <v>0</v>
      </c>
      <c r="C9" s="9" t="s">
        <v>1</v>
      </c>
      <c r="D9" s="10">
        <v>12707</v>
      </c>
      <c r="E9" s="11">
        <v>5.0830000000000002</v>
      </c>
      <c r="F9" s="19"/>
      <c r="G9" s="38"/>
      <c r="H9" s="32"/>
      <c r="I9" s="19"/>
      <c r="J9" s="27"/>
    </row>
    <row r="10" spans="1:10" x14ac:dyDescent="0.25">
      <c r="A10" s="45"/>
      <c r="B10" s="15" t="s">
        <v>6</v>
      </c>
      <c r="C10" s="15" t="s">
        <v>7</v>
      </c>
      <c r="D10" s="16">
        <v>10547</v>
      </c>
      <c r="E10" s="17">
        <v>5.0830000000000002</v>
      </c>
      <c r="F10" s="20"/>
      <c r="G10" s="39"/>
      <c r="H10" s="33"/>
      <c r="I10" s="20"/>
      <c r="J10" s="28"/>
    </row>
    <row r="11" spans="1:10" x14ac:dyDescent="0.25">
      <c r="A11" s="42" t="s">
        <v>41</v>
      </c>
      <c r="B11" s="9" t="s">
        <v>4</v>
      </c>
      <c r="C11" s="9" t="s">
        <v>5</v>
      </c>
      <c r="D11" s="10">
        <v>525</v>
      </c>
      <c r="E11" s="11">
        <v>8.2219999999999995</v>
      </c>
      <c r="F11" s="21" t="s">
        <v>33</v>
      </c>
      <c r="G11" s="40">
        <f>SUMPRODUCT(E11:E13,D11:D13)/SUM(D11:D13)</f>
        <v>8.3717491749174933</v>
      </c>
      <c r="H11" s="32">
        <v>0.84899999999999998</v>
      </c>
      <c r="I11" s="19" t="s">
        <v>30</v>
      </c>
      <c r="J11" s="27">
        <f t="shared" ref="J11" si="1">G11*H11</f>
        <v>7.1076150495049513</v>
      </c>
    </row>
    <row r="12" spans="1:10" x14ac:dyDescent="0.25">
      <c r="A12" s="42"/>
      <c r="B12" s="9" t="s">
        <v>8</v>
      </c>
      <c r="C12" s="9" t="s">
        <v>9</v>
      </c>
      <c r="D12" s="10">
        <v>46</v>
      </c>
      <c r="E12" s="11">
        <v>9.7550000000000008</v>
      </c>
      <c r="F12" s="19"/>
      <c r="G12" s="38"/>
      <c r="H12" s="32"/>
      <c r="I12" s="19"/>
      <c r="J12" s="27"/>
    </row>
    <row r="13" spans="1:10" x14ac:dyDescent="0.25">
      <c r="A13" s="45"/>
      <c r="B13" s="15" t="s">
        <v>10</v>
      </c>
      <c r="C13" s="15" t="s">
        <v>11</v>
      </c>
      <c r="D13" s="16">
        <v>35</v>
      </c>
      <c r="E13" s="17">
        <v>8.8000000000000007</v>
      </c>
      <c r="F13" s="20"/>
      <c r="G13" s="39"/>
      <c r="H13" s="33"/>
      <c r="I13" s="20"/>
      <c r="J13" s="28"/>
    </row>
    <row r="14" spans="1:10" x14ac:dyDescent="0.25">
      <c r="A14" s="42" t="s">
        <v>42</v>
      </c>
      <c r="B14" s="9" t="s">
        <v>12</v>
      </c>
      <c r="C14" s="9" t="s">
        <v>3</v>
      </c>
      <c r="D14" s="10">
        <v>6551</v>
      </c>
      <c r="E14" s="11">
        <f>198/10</f>
        <v>19.8</v>
      </c>
      <c r="F14" s="22" t="s">
        <v>37</v>
      </c>
      <c r="G14" s="40">
        <f>SUMPRODUCT(E14:E16,D14:D16)/SUM(D14:D16)</f>
        <v>19.033508412712543</v>
      </c>
      <c r="H14" s="32">
        <f>15.25/100</f>
        <v>0.1525</v>
      </c>
      <c r="I14" s="19" t="s">
        <v>35</v>
      </c>
      <c r="J14" s="27">
        <f t="shared" ref="J14" si="2">G14*H14</f>
        <v>2.9026100329386626</v>
      </c>
    </row>
    <row r="15" spans="1:10" x14ac:dyDescent="0.25">
      <c r="A15" s="42"/>
      <c r="B15" s="9" t="s">
        <v>13</v>
      </c>
      <c r="C15" s="9" t="s">
        <v>14</v>
      </c>
      <c r="D15" s="10">
        <v>2686</v>
      </c>
      <c r="E15" s="11">
        <f>160/10</f>
        <v>16</v>
      </c>
      <c r="F15" s="23"/>
      <c r="G15" s="38"/>
      <c r="H15" s="32"/>
      <c r="I15" s="19"/>
      <c r="J15" s="27"/>
    </row>
    <row r="16" spans="1:10" x14ac:dyDescent="0.25">
      <c r="A16" s="45"/>
      <c r="B16" s="15" t="s">
        <v>15</v>
      </c>
      <c r="C16" s="15" t="s">
        <v>16</v>
      </c>
      <c r="D16" s="16">
        <v>1996</v>
      </c>
      <c r="E16" s="17">
        <f>206/10</f>
        <v>20.6</v>
      </c>
      <c r="F16" s="24"/>
      <c r="G16" s="39"/>
      <c r="H16" s="33"/>
      <c r="I16" s="20"/>
      <c r="J16" s="28"/>
    </row>
    <row r="17" spans="1:10" x14ac:dyDescent="0.25">
      <c r="A17" s="42" t="s">
        <v>43</v>
      </c>
      <c r="B17" s="9" t="s">
        <v>17</v>
      </c>
      <c r="C17" s="9" t="s">
        <v>18</v>
      </c>
      <c r="D17" s="10">
        <v>73</v>
      </c>
      <c r="E17" s="11">
        <v>6.9779999999999998</v>
      </c>
      <c r="F17" s="21" t="s">
        <v>34</v>
      </c>
      <c r="G17" s="40">
        <f>SUMPRODUCT(E17:E19,D17:D19)/SUM(D17:D19)</f>
        <v>6.8384554455445539</v>
      </c>
      <c r="H17" s="34">
        <v>0.98246</v>
      </c>
      <c r="I17" s="19" t="s">
        <v>31</v>
      </c>
      <c r="J17" s="27">
        <f t="shared" ref="J17" si="3">G17*H17</f>
        <v>6.7185089370297026</v>
      </c>
    </row>
    <row r="18" spans="1:10" x14ac:dyDescent="0.25">
      <c r="A18" s="42"/>
      <c r="B18" s="9" t="s">
        <v>19</v>
      </c>
      <c r="C18" s="9" t="s">
        <v>20</v>
      </c>
      <c r="D18" s="10">
        <v>27</v>
      </c>
      <c r="E18" s="11">
        <v>6.4560000000000004</v>
      </c>
      <c r="F18" s="19"/>
      <c r="G18" s="38"/>
      <c r="H18" s="34"/>
      <c r="I18" s="19"/>
      <c r="J18" s="27"/>
    </row>
    <row r="19" spans="1:10" x14ac:dyDescent="0.25">
      <c r="A19" s="45"/>
      <c r="B19" s="15" t="s">
        <v>21</v>
      </c>
      <c r="C19" s="15" t="s">
        <v>22</v>
      </c>
      <c r="D19" s="16">
        <v>1</v>
      </c>
      <c r="E19" s="17">
        <v>6.9779999999999998</v>
      </c>
      <c r="F19" s="20"/>
      <c r="G19" s="39"/>
      <c r="H19" s="35"/>
      <c r="I19" s="20"/>
      <c r="J19" s="28"/>
    </row>
    <row r="20" spans="1:10" x14ac:dyDescent="0.25">
      <c r="A20" s="42" t="s">
        <v>48</v>
      </c>
      <c r="B20" s="9" t="s">
        <v>23</v>
      </c>
      <c r="C20" s="9" t="s">
        <v>24</v>
      </c>
      <c r="D20" s="10">
        <v>56</v>
      </c>
      <c r="E20" s="11">
        <v>0.94</v>
      </c>
      <c r="F20" s="21" t="s">
        <v>34</v>
      </c>
      <c r="G20" s="40">
        <f>SUMPRODUCT(E20:E22,D20:D22)/SUM(D20:D22)</f>
        <v>0.94096774193548394</v>
      </c>
      <c r="H20" s="32">
        <v>12</v>
      </c>
      <c r="I20" s="19" t="s">
        <v>31</v>
      </c>
      <c r="J20" s="27">
        <f>H20*G20</f>
        <v>11.291612903225808</v>
      </c>
    </row>
    <row r="21" spans="1:10" ht="15.75" thickBot="1" x14ac:dyDescent="0.3">
      <c r="A21" s="43"/>
      <c r="B21" s="12" t="s">
        <v>25</v>
      </c>
      <c r="C21" s="12" t="s">
        <v>26</v>
      </c>
      <c r="D21" s="13">
        <v>6</v>
      </c>
      <c r="E21" s="14">
        <v>0.95</v>
      </c>
      <c r="F21" s="25"/>
      <c r="G21" s="41"/>
      <c r="H21" s="36"/>
      <c r="I21" s="25"/>
      <c r="J21" s="29"/>
    </row>
    <row r="22" spans="1:10" x14ac:dyDescent="0.25">
      <c r="A22" s="50" t="s">
        <v>49</v>
      </c>
      <c r="B22" s="51"/>
      <c r="C22" s="51"/>
      <c r="D22" s="51"/>
      <c r="E22" s="51"/>
      <c r="F22" s="51"/>
      <c r="G22" s="51"/>
      <c r="H22" s="51"/>
      <c r="I22" s="51"/>
      <c r="J22" s="51"/>
    </row>
  </sheetData>
  <mergeCells count="39">
    <mergeCell ref="A22:J22"/>
    <mergeCell ref="A1:J1"/>
    <mergeCell ref="A2:J2"/>
    <mergeCell ref="A20:A21"/>
    <mergeCell ref="A5:A7"/>
    <mergeCell ref="A8:A10"/>
    <mergeCell ref="A11:A13"/>
    <mergeCell ref="A14:A16"/>
    <mergeCell ref="A17:A19"/>
    <mergeCell ref="H14:H16"/>
    <mergeCell ref="H17:H19"/>
    <mergeCell ref="H20:H21"/>
    <mergeCell ref="G5:G7"/>
    <mergeCell ref="G8:G10"/>
    <mergeCell ref="G11:G13"/>
    <mergeCell ref="G14:G16"/>
    <mergeCell ref="G17:G19"/>
    <mergeCell ref="G20:G21"/>
    <mergeCell ref="F20:F21"/>
    <mergeCell ref="J5:J7"/>
    <mergeCell ref="J8:J10"/>
    <mergeCell ref="J11:J13"/>
    <mergeCell ref="J14:J16"/>
    <mergeCell ref="J17:J19"/>
    <mergeCell ref="J20:J21"/>
    <mergeCell ref="I5:I7"/>
    <mergeCell ref="I8:I10"/>
    <mergeCell ref="I11:I13"/>
    <mergeCell ref="I14:I16"/>
    <mergeCell ref="I17:I19"/>
    <mergeCell ref="I20:I21"/>
    <mergeCell ref="H5:H7"/>
    <mergeCell ref="H8:H10"/>
    <mergeCell ref="H11:H13"/>
    <mergeCell ref="F5:F7"/>
    <mergeCell ref="F8:F10"/>
    <mergeCell ref="F11:F13"/>
    <mergeCell ref="F14:F16"/>
    <mergeCell ref="F17:F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&amp;L&amp;G</oddHeader>
    <oddFooter>&amp;CComparaison des coûts des carburants conventionnels et alternatifs en station-service : consommations WLTP des véhicules particuliers les plus vendus et prix des carburants considérés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Cécile</dc:creator>
  <cp:lastModifiedBy>DUMAS Cécile</cp:lastModifiedBy>
  <cp:lastPrinted>2020-11-20T09:57:05Z</cp:lastPrinted>
  <dcterms:created xsi:type="dcterms:W3CDTF">2020-11-12T17:06:30Z</dcterms:created>
  <dcterms:modified xsi:type="dcterms:W3CDTF">2020-11-20T09:57:32Z</dcterms:modified>
</cp:coreProperties>
</file>